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5" yWindow="-15" windowWidth="11745" windowHeight="5955" tabRatio="578"/>
  </bookViews>
  <sheets>
    <sheet name="ANEXO I" sheetId="38" r:id="rId1"/>
    <sheet name="ANEXO II" sheetId="20" r:id="rId2"/>
    <sheet name="ANEXO III" sheetId="19" r:id="rId3"/>
    <sheet name="ANEXO IV" sheetId="29" r:id="rId4"/>
    <sheet name="ANEXO V" sheetId="30" r:id="rId5"/>
    <sheet name="ANEXO VI" sheetId="17" r:id="rId6"/>
  </sheets>
  <definedNames>
    <definedName name="_xlnm.Print_Area" localSheetId="5">'ANEXO VI'!$A$1:$M$73</definedName>
  </definedNames>
  <calcPr calcId="125725"/>
</workbook>
</file>

<file path=xl/calcChain.xml><?xml version="1.0" encoding="utf-8"?>
<calcChain xmlns="http://schemas.openxmlformats.org/spreadsheetml/2006/main">
  <c r="D10" i="17"/>
  <c r="D16"/>
  <c r="D9"/>
  <c r="D22"/>
  <c r="D27"/>
  <c r="D21"/>
  <c r="D8"/>
  <c r="D37"/>
  <c r="D48"/>
  <c r="D36"/>
  <c r="D59"/>
  <c r="J43" i="20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42"/>
  <c r="K42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K8"/>
  <c r="J41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M70"/>
  <c r="N70"/>
  <c r="L71"/>
  <c r="M71"/>
  <c r="N71"/>
  <c r="L72"/>
  <c r="M72"/>
  <c r="N72"/>
  <c r="L73"/>
  <c r="M73"/>
  <c r="N73"/>
  <c r="L74"/>
  <c r="M74"/>
  <c r="N74"/>
  <c r="L75"/>
  <c r="M75"/>
  <c r="N75"/>
  <c r="L76"/>
  <c r="M76"/>
  <c r="N76"/>
  <c r="L77"/>
  <c r="M77"/>
  <c r="N77"/>
  <c r="L78"/>
  <c r="M78"/>
  <c r="N78"/>
  <c r="L79"/>
  <c r="M79"/>
  <c r="N79"/>
  <c r="N42"/>
  <c r="M42"/>
  <c r="L42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N8"/>
  <c r="M8"/>
  <c r="L8"/>
  <c r="F4" i="30"/>
  <c r="G4"/>
  <c r="G5"/>
  <c r="F5"/>
  <c r="E4"/>
  <c r="E5"/>
  <c r="D7" i="17"/>
</calcChain>
</file>

<file path=xl/sharedStrings.xml><?xml version="1.0" encoding="utf-8"?>
<sst xmlns="http://schemas.openxmlformats.org/spreadsheetml/2006/main" count="855" uniqueCount="268">
  <si>
    <t xml:space="preserve">  RECEITA TRIBUTÁRIA</t>
  </si>
  <si>
    <t xml:space="preserve">   IMPOSTOS</t>
  </si>
  <si>
    <t xml:space="preserve">    IMPOSTO S/ PROPRIEDADE PREDIAL E TERRITORIAL URBANO </t>
  </si>
  <si>
    <t xml:space="preserve">    IMPOSTO S/ PROPRIEDADE DE VEÍCULO AUTOMOTORES</t>
  </si>
  <si>
    <t xml:space="preserve">    IMPOSTO S/TRANS. CAUSA MORTIS OU DOAÇÃO BENS E DIREITOS </t>
  </si>
  <si>
    <t xml:space="preserve">    IMPOSTO DE TRANS. INTER VIVOS DE BENS IMÓVEIS </t>
  </si>
  <si>
    <t xml:space="preserve">    IMPOSTO SOBRE A PRODUÇÃO E CIRCULAÇÃO</t>
  </si>
  <si>
    <t xml:space="preserve">   TAXAS</t>
  </si>
  <si>
    <t xml:space="preserve">    PELO EXERCÍCIO DO PODER DE POLÍCIA</t>
  </si>
  <si>
    <t xml:space="preserve">    PELA PRESTAÇÃO DE SERVIÇOS</t>
  </si>
  <si>
    <t xml:space="preserve">    TAXA DE LIMPEZA PÚBLICA</t>
  </si>
  <si>
    <t xml:space="preserve">    TAXA DE EXPEDIENTE</t>
  </si>
  <si>
    <t xml:space="preserve">    MULTAS E JUROS DE MORA DOS TRIBUTOS</t>
  </si>
  <si>
    <t xml:space="preserve">    MULTAS  E JUROS DE MORA DO ISS</t>
  </si>
  <si>
    <t xml:space="preserve">    MULTAS  E JUROS DE MORA DO ITBI</t>
  </si>
  <si>
    <t xml:space="preserve">    MULTAS  E JUROS DE MORA DE OUTROS TRIBUTOS</t>
  </si>
  <si>
    <t xml:space="preserve">    RECEITA DA DÍVIDA ATIVA DO IPTU</t>
  </si>
  <si>
    <t xml:space="preserve">    RECEITA DA DÍVIDA ATIVA DO ICMS</t>
  </si>
  <si>
    <t xml:space="preserve">    RECEITA DA DÍVIDA ATIVA DO ISS</t>
  </si>
  <si>
    <t xml:space="preserve">    RECEITA DA DÍVIDA ATIVA DE OUTROS TRIBUTOS</t>
  </si>
  <si>
    <t xml:space="preserve">    RECEITA DA DÍVIDA ATIVA DO ITBI</t>
  </si>
  <si>
    <t xml:space="preserve">    RECEITA DA DÍVIDA ATIVA DO IPVA</t>
  </si>
  <si>
    <t xml:space="preserve">    RECEITA DA DÍVIDA ATIVA DA TLP</t>
  </si>
  <si>
    <t xml:space="preserve">    RECEITA DA DÍVIDA ATIVA DO ITCD</t>
  </si>
  <si>
    <t xml:space="preserve">    IMPOSTO S/ OP. REL.CIRC.MERC. S/ SERV.TRANSP.E COMUNICAÇÃO</t>
  </si>
  <si>
    <t xml:space="preserve">    MULTA POR DESCUMPRIMENTO DE OBRIGAÇÃO ACESSÓRIA</t>
  </si>
  <si>
    <t xml:space="preserve">    IMPOSTO SOBRE SERVIÇOS DE QUALQUER NATUREZA</t>
  </si>
  <si>
    <t xml:space="preserve">    IMPOSTO SIMPLES </t>
  </si>
  <si>
    <t>ESPECIFICAÇÃO</t>
  </si>
  <si>
    <t>CÓDIGO</t>
  </si>
  <si>
    <t>1100.00.00</t>
  </si>
  <si>
    <t>1110.00.00</t>
  </si>
  <si>
    <t>1112.00.00</t>
  </si>
  <si>
    <t>1112.02.00</t>
  </si>
  <si>
    <t>1112.05.00</t>
  </si>
  <si>
    <t>1112.07.00</t>
  </si>
  <si>
    <t>1112.08.00</t>
  </si>
  <si>
    <t>1113.00.00</t>
  </si>
  <si>
    <t>1113.02.00</t>
  </si>
  <si>
    <t>1113.05.00</t>
  </si>
  <si>
    <t>1113.06.00</t>
  </si>
  <si>
    <t>1120.00.00</t>
  </si>
  <si>
    <t>1121.00.00</t>
  </si>
  <si>
    <t>1122.00.00</t>
  </si>
  <si>
    <t>1122.90.00</t>
  </si>
  <si>
    <t>1900.00.00</t>
  </si>
  <si>
    <t>1911.00.00</t>
  </si>
  <si>
    <t xml:space="preserve">    MULTA E JUROS DE MORA DO ITCD</t>
  </si>
  <si>
    <t xml:space="preserve">    MULTAS  E JUROS DE MORA DO IPTU</t>
  </si>
  <si>
    <t xml:space="preserve">    MULTAS  E JUROS DE MORA DO IPVA</t>
  </si>
  <si>
    <t xml:space="preserve">    MULTAS  E JUROS DE MORA DO ICMS</t>
  </si>
  <si>
    <t xml:space="preserve">    MULTAS E JUROS DE MORA DO IMPOSTO SIMPLES</t>
  </si>
  <si>
    <t xml:space="preserve">    MULTAS E JUROS DE MORA DA TLP</t>
  </si>
  <si>
    <t>1911.20.00</t>
  </si>
  <si>
    <t>1911.23.00</t>
  </si>
  <si>
    <t>1911.38.00</t>
  </si>
  <si>
    <t>1911.39.00</t>
  </si>
  <si>
    <t>1911.40.00</t>
  </si>
  <si>
    <t>1911.41.00</t>
  </si>
  <si>
    <t>1911.42.00</t>
  </si>
  <si>
    <t>1911.43.00</t>
  </si>
  <si>
    <t>1911.44.00</t>
  </si>
  <si>
    <t>1911.99.00</t>
  </si>
  <si>
    <t>1913.00.00</t>
  </si>
  <si>
    <t xml:space="preserve">    MULTAS E JUROS DE MORA DA DÍVIDA ATIVA TRIBUTÁRIA</t>
  </si>
  <si>
    <t xml:space="preserve">    MULTAS E JUROS DE MORA DA DÍVIDA ATIVA DO IPTU</t>
  </si>
  <si>
    <t xml:space="preserve">    MULTAS E JUROS DE MORA DA DÍVIDA ATIVA DO ITBI</t>
  </si>
  <si>
    <t xml:space="preserve">    MULTAS E JUROS DE MORA DA DÍVIDA ATIVA DO ISS</t>
  </si>
  <si>
    <t xml:space="preserve">    MULTAS E JUROS DE MORA DA DÍVIDA ATIVA DO IPVA</t>
  </si>
  <si>
    <t xml:space="preserve">    MULTAS E JUROS DE MORA DA DÍVIDA ATIVA DO ICMS</t>
  </si>
  <si>
    <t xml:space="preserve">    MULTAS E JUROS DE MORA DA DÍVIDA ATIVA DO ITCD</t>
  </si>
  <si>
    <t xml:space="preserve">    MULTAS E JUROS DE MORA DA DÍVIDA ATIVA DA TLP</t>
  </si>
  <si>
    <t xml:space="preserve">    MULTAS E JUROS DE MORA DÍVIDA ATIVA DE OUTROS TRIBUTOS</t>
  </si>
  <si>
    <t>1913.11.00</t>
  </si>
  <si>
    <t>1913.12.00</t>
  </si>
  <si>
    <t>1913.13.00</t>
  </si>
  <si>
    <t>1913.14.00</t>
  </si>
  <si>
    <t>1913.15.00</t>
  </si>
  <si>
    <t>1913.20.00</t>
  </si>
  <si>
    <t>1913.22.00</t>
  </si>
  <si>
    <t>1913.25.00</t>
  </si>
  <si>
    <t>1913.99.00</t>
  </si>
  <si>
    <t>1931.00.00</t>
  </si>
  <si>
    <t xml:space="preserve">    RECEITA DA DÍVIDA ATIVA TRIBUTÁRIA</t>
  </si>
  <si>
    <t xml:space="preserve">    RECEITA DA DÍVIDA ATIVA DO IMPOSTO SIMPLES</t>
  </si>
  <si>
    <t>1931.99.00</t>
  </si>
  <si>
    <t>1931.25.00</t>
  </si>
  <si>
    <t>1931.21.00</t>
  </si>
  <si>
    <t>1931.11.00</t>
  </si>
  <si>
    <t>1931.12.00</t>
  </si>
  <si>
    <t>1931.13.00</t>
  </si>
  <si>
    <t>1931.14.00</t>
  </si>
  <si>
    <t>1931.15.00</t>
  </si>
  <si>
    <t>1931.17.00</t>
  </si>
  <si>
    <t>1931.20.00</t>
  </si>
  <si>
    <t>1934.00.00</t>
  </si>
  <si>
    <t xml:space="preserve">    MULTAS E JUROS DE MORA DÍVIDA ATIVA DO IMPOSTO SIMPLES</t>
  </si>
  <si>
    <t xml:space="preserve"> OUTRAS RECEITAS CORRENTES</t>
  </si>
  <si>
    <t xml:space="preserve"> CONTRIBUIÇÃO  PROG. INCENTIVO ARREC. EDUC. TRIBUTÁRIA - PINAT</t>
  </si>
  <si>
    <t>1220.03.03</t>
  </si>
  <si>
    <t>1721.01.01</t>
  </si>
  <si>
    <t xml:space="preserve"> COTA-PARTE FUNDO DE PARTICIPAÇÃO DOS ESTADOS E DF</t>
  </si>
  <si>
    <t>1721.01.02</t>
  </si>
  <si>
    <t xml:space="preserve"> COTA-PARTE FUNDO DE PARTICIPAÇÃO DOS MUNICÍPIOS</t>
  </si>
  <si>
    <t>1121.41.00</t>
  </si>
  <si>
    <t>1121.42.00</t>
  </si>
  <si>
    <r>
      <t xml:space="preserve">    IMPOSTO SOBRE O PATRIMÔNIO E A RENDA</t>
    </r>
    <r>
      <rPr>
        <b/>
        <sz val="10"/>
        <color indexed="10"/>
        <rFont val="Arial"/>
        <family val="2"/>
      </rPr>
      <t/>
    </r>
  </si>
  <si>
    <t xml:space="preserve">    RECEITA DA DÍVIDA ATIVA ADVINDA LC 52/97 (COMP.C/ PRECATÓRIOS)</t>
  </si>
  <si>
    <t>1122.05.00</t>
  </si>
  <si>
    <t>VALORES CORRENTES EM R$</t>
  </si>
  <si>
    <t>TOTAL DA RECEITA DE ORIGEM TRIBUTÁRIA</t>
  </si>
  <si>
    <t>FONTE</t>
  </si>
  <si>
    <t>ANEXO II</t>
  </si>
  <si>
    <t xml:space="preserve">MULTAS E JUROS DE MORA DOS TRIBUTOS </t>
  </si>
  <si>
    <t>1911.20.01</t>
  </si>
  <si>
    <t xml:space="preserve">       MULTAS DO ITCD</t>
  </si>
  <si>
    <t>1911.20.02</t>
  </si>
  <si>
    <t xml:space="preserve">       JUROS DO ITCD</t>
  </si>
  <si>
    <t>1911.23.01</t>
  </si>
  <si>
    <t xml:space="preserve">       MULTAS POR ATRASO DA DMICRO</t>
  </si>
  <si>
    <t>1911.23.04</t>
  </si>
  <si>
    <t xml:space="preserve">       MULTAS P/DESCUMPRIMENTO OBRIGAÇÃO TRIB.ACESSÓRIA</t>
  </si>
  <si>
    <t>1911.23.05</t>
  </si>
  <si>
    <t xml:space="preserve">       MULTAS OBRIGAÇÃO ACESSÓRIA - LC 52/97 (SINAL)</t>
  </si>
  <si>
    <t>1911.23.08</t>
  </si>
  <si>
    <t xml:space="preserve">       MULTA POR DESC.OBRIG.TRIB.PRINCIPAL - AI ICMS</t>
  </si>
  <si>
    <t>1911.23.09</t>
  </si>
  <si>
    <t xml:space="preserve">       MULTA POR DESC.OBRIG.TRIB.PRINCIPAL - AI ISS</t>
  </si>
  <si>
    <t>1911.38.01</t>
  </si>
  <si>
    <t xml:space="preserve">       MULTAS DO IIPTU</t>
  </si>
  <si>
    <t>1911.38.02</t>
  </si>
  <si>
    <t xml:space="preserve">       JUROS DE MORA DO IPTU</t>
  </si>
  <si>
    <t>1911.39.01</t>
  </si>
  <si>
    <t xml:space="preserve">       MULTAS DO ITBI</t>
  </si>
  <si>
    <t>1911.39.02</t>
  </si>
  <si>
    <t xml:space="preserve">       JUROS DE MORA DO ITBI</t>
  </si>
  <si>
    <t>1911.40.01</t>
  </si>
  <si>
    <t xml:space="preserve">       MULTAS DO ISS</t>
  </si>
  <si>
    <t>1911.40.02</t>
  </si>
  <si>
    <t xml:space="preserve">       JUROS DE MORA DO ISS</t>
  </si>
  <si>
    <t>1911.41.01</t>
  </si>
  <si>
    <t xml:space="preserve">       MULTAS DO IPVA</t>
  </si>
  <si>
    <t>1911.41.02</t>
  </si>
  <si>
    <t xml:space="preserve">       JUROS DE MORA DO IPVA</t>
  </si>
  <si>
    <t>1911.42.01</t>
  </si>
  <si>
    <t xml:space="preserve">       MULTAS DO ICMS </t>
  </si>
  <si>
    <t>1911.42.02</t>
  </si>
  <si>
    <t xml:space="preserve">       JUROS DE MORA DO ICMS</t>
  </si>
  <si>
    <t>1911.43.01</t>
  </si>
  <si>
    <t xml:space="preserve">       MULTAS DA TLP</t>
  </si>
  <si>
    <t>1911.43.02</t>
  </si>
  <si>
    <t xml:space="preserve">       JUROS DE MORA DA TLP</t>
  </si>
  <si>
    <t>1911.44.01</t>
  </si>
  <si>
    <t xml:space="preserve">       MULTAS DO IMPOSTO SIMPLES</t>
  </si>
  <si>
    <t>1911.44.02</t>
  </si>
  <si>
    <t xml:space="preserve">       JUROS DE MORA DO IMPOSTO SIMPLES</t>
  </si>
  <si>
    <t xml:space="preserve">       MULTAS - OUTROS TRIBUTOS</t>
  </si>
  <si>
    <t xml:space="preserve">       JUROS DE MORA - OUTROS TRIBUTOS</t>
  </si>
  <si>
    <t>MULTAS E JUROS DE MORA DA DÍVIDA ATIVA TRIBUTÁRIA</t>
  </si>
  <si>
    <t>1913.11.01</t>
  </si>
  <si>
    <t xml:space="preserve">       MULTAS DA DÍVIDA ATIVA DO IPTU</t>
  </si>
  <si>
    <t>1913.11.02</t>
  </si>
  <si>
    <t xml:space="preserve">       JUROS DE MORA DA DÍVIDA ATIVA DO IPTU</t>
  </si>
  <si>
    <t>1913.11.03</t>
  </si>
  <si>
    <t xml:space="preserve">       ENCARGOS DA DÍVIDA ATIVA DO IPTU</t>
  </si>
  <si>
    <t>1913.12.01</t>
  </si>
  <si>
    <t xml:space="preserve">       MULTAS DA DÍVIDA ATIVA DO ITBI</t>
  </si>
  <si>
    <t>1913.12.02</t>
  </si>
  <si>
    <t xml:space="preserve">       JUROS DE MORA DA DÍVIDA ATIVA DO ITBI</t>
  </si>
  <si>
    <t>1913.12.03</t>
  </si>
  <si>
    <t xml:space="preserve">       ENCARGOS DA DÍVIDA ATIVA DO ITBI</t>
  </si>
  <si>
    <t>1913.13.01</t>
  </si>
  <si>
    <t xml:space="preserve">       MULTAS DA DÍVIDA ATIVA DO ISS</t>
  </si>
  <si>
    <t>1913.13.02</t>
  </si>
  <si>
    <t xml:space="preserve">       JUROS DE MORA DA DÍVIDA ATIVA DO ISS</t>
  </si>
  <si>
    <t>1913.13.03</t>
  </si>
  <si>
    <t xml:space="preserve">       ENCARGOS DA DÍVIDA ATIVA DO ISS</t>
  </si>
  <si>
    <t>1913.14.01</t>
  </si>
  <si>
    <t xml:space="preserve">       MULTAS DA DÍVIDA ATIVA DO IPVA</t>
  </si>
  <si>
    <t>1913.14.02</t>
  </si>
  <si>
    <t xml:space="preserve">       JUROS DE MORA DA DÍVIDA ATIVA DO IPVA</t>
  </si>
  <si>
    <t>1913.14.03</t>
  </si>
  <si>
    <t xml:space="preserve">       ENCARGOS DA DÍVIDA ATIVA DO IPVA</t>
  </si>
  <si>
    <t>1913.15.01</t>
  </si>
  <si>
    <t xml:space="preserve">       MULTAS DA DÍVIDA ATIVA DO ICMS</t>
  </si>
  <si>
    <t>1913.15.02</t>
  </si>
  <si>
    <t xml:space="preserve">       JUROS DE MORA DA DÍVIDA ATIVA DO ICMS</t>
  </si>
  <si>
    <t>1913.15.03</t>
  </si>
  <si>
    <t xml:space="preserve">       ENCARGOS DA DÍVIDA ATIVA DO ICMS</t>
  </si>
  <si>
    <t>1913.20.01</t>
  </si>
  <si>
    <t xml:space="preserve">       MULTAS DA DÍVIDA ATIVA DO ITCD</t>
  </si>
  <si>
    <t>1913.20.02</t>
  </si>
  <si>
    <t xml:space="preserve">       JUROS DE MORA DA DÍVIDA ATIVA DO ITCD</t>
  </si>
  <si>
    <t>1913.20.03</t>
  </si>
  <si>
    <t xml:space="preserve">       ENCARGOS DA DÍVIDA ATIVA DO ITCD</t>
  </si>
  <si>
    <t>1913.22.01</t>
  </si>
  <si>
    <t xml:space="preserve">       MULTAS DA DÍVIDA ATIVA DA TLP</t>
  </si>
  <si>
    <t>1913.22.02</t>
  </si>
  <si>
    <t xml:space="preserve">       JUROS DE MORA DA DÍVIDA ATIVA DA TLP</t>
  </si>
  <si>
    <t>1913.22.03</t>
  </si>
  <si>
    <t xml:space="preserve">       ENCARGOS DA DÍVIDA ATIVA DA TLP</t>
  </si>
  <si>
    <t xml:space="preserve">    MULTAS E JUROS DE MORA DÍVIDA ATIVA DO SIMPLES</t>
  </si>
  <si>
    <t>1913.25.01</t>
  </si>
  <si>
    <t xml:space="preserve">       MULTAS DA DÍVIDA ATIVA DO SIMPLES</t>
  </si>
  <si>
    <t>1913.25.02</t>
  </si>
  <si>
    <t xml:space="preserve">       JUROS DE MORA DA DÍVIDA ATIVA DO SIMPLES</t>
  </si>
  <si>
    <t>1913.25.03</t>
  </si>
  <si>
    <t xml:space="preserve">       ENCARGOS DA DÍVIDA ATIVA DO SIMPLES</t>
  </si>
  <si>
    <t xml:space="preserve">    MULTAS E JUROS DE MORA DÍVIDA ATIVA OUTROS TRIBUTOS</t>
  </si>
  <si>
    <t>1913.99.01</t>
  </si>
  <si>
    <t xml:space="preserve">       MULTAS DA DÍVIDA ATIVA DE OUTROS TRIBUTOS</t>
  </si>
  <si>
    <t>1913.99.02</t>
  </si>
  <si>
    <t xml:space="preserve">       JUROS DE MORA DA DÍVIDA ATIVA DE OUTROS TRIBUTOS</t>
  </si>
  <si>
    <t>1913.99.03</t>
  </si>
  <si>
    <t xml:space="preserve">       ENCARGOS DA DÍVIDA ATIVA DE OUTROS TRIBUTOS</t>
  </si>
  <si>
    <t>1911.99.03</t>
  </si>
  <si>
    <t>VALORES CONSTANTES (1)</t>
  </si>
  <si>
    <t>ANEXO V</t>
  </si>
  <si>
    <t>ANEXO IV</t>
  </si>
  <si>
    <t>1122.09.00</t>
  </si>
  <si>
    <t>1913.35.00</t>
  </si>
  <si>
    <t>1913.35.01</t>
  </si>
  <si>
    <t>1113.02.22</t>
  </si>
  <si>
    <t xml:space="preserve">          FIN. ESPECIAL PARA O DESENVOLVIMENTO - FIDE</t>
  </si>
  <si>
    <t>1911.99.04</t>
  </si>
  <si>
    <t>VALORES CONSTANTES EM R$ (1)</t>
  </si>
  <si>
    <t xml:space="preserve"> CONTRIB.  PROG. INCENT. ARREC. EDUC. TRIBUTÁRIA - PINAT</t>
  </si>
  <si>
    <t>100.</t>
  </si>
  <si>
    <t>ANEXO III</t>
  </si>
  <si>
    <t>ANEXO VI</t>
  </si>
  <si>
    <t>1121.44.00</t>
  </si>
  <si>
    <t xml:space="preserve">    TAXA DE VISTORIA DE ESTABELECIMENTO</t>
  </si>
  <si>
    <t xml:space="preserve"> REGIME ESPECIAL DE APURAÇÃO - REA ICMS</t>
  </si>
  <si>
    <t>1220.03.05</t>
  </si>
  <si>
    <t xml:space="preserve">    MULTAS E JUROS DE MORA DA DÍVIDA ATIVA DA TAXA DE FUNCIONAMENTO DE ESTABELECIMENTOS</t>
  </si>
  <si>
    <t xml:space="preserve">    MULTAS E JUROS DE MORA DA DÍVIDA ATIVA DA TAXA DE FUNCIONAMENTO DE ESTABELECIMENTOS(3)</t>
  </si>
  <si>
    <t xml:space="preserve">       MULTAS DA DÍVIDA ATIVA DA TAXA DE FUNCIONAMENTO DE ESTABELECIMENTOS</t>
  </si>
  <si>
    <t xml:space="preserve">    MULTAS E JUROS DE MORA DA DÍVIDA ATIVA DA TAXA DE FUNC.DE ESTABELECIMENTOS</t>
  </si>
  <si>
    <t xml:space="preserve">    MULTAS E JUROS DE MORA DA DÍVIDA ATIVA DA TAXA DE FUNC. DE ESTABELECIMENTOS</t>
  </si>
  <si>
    <t>1121.45.00</t>
  </si>
  <si>
    <t>(base distr,)</t>
  </si>
  <si>
    <t xml:space="preserve"> RECURSOS DO REGIME SIMPLIFICADO DE BARES E RESTAURANTES</t>
  </si>
  <si>
    <t>ANEXO I</t>
  </si>
  <si>
    <t>Elaboração: Gerência de Estudos Econômicos e Política Fiscal/COPAFSUREC/SEF.</t>
  </si>
  <si>
    <t>1600.02.20</t>
  </si>
  <si>
    <t>1112.04.00</t>
  </si>
  <si>
    <t xml:space="preserve">    IMPOSTO SOBRE RENDA/PROVENTOS DE QUALQUER NATUREZA</t>
  </si>
  <si>
    <t xml:space="preserve">    ENCARGOS DA DÍVIDA ATIVA AJUIZADA (1)</t>
  </si>
  <si>
    <t xml:space="preserve">    TAXA DE FISC.SERV.PÚBLICOS DE ABASTECIMENTO DE ÁGUA E SANEAMENTO</t>
  </si>
  <si>
    <t xml:space="preserve">    TAXA DE FISCALIZAÇÃO DO USO DOS RECURSOS HÍDRICOS</t>
  </si>
  <si>
    <t xml:space="preserve">    TAXA DE FUNCIONAMENTO DE ESTABELECIMENTO</t>
  </si>
  <si>
    <t xml:space="preserve">    TAXA  DE EXECUÇÃO DE OBRAS</t>
  </si>
  <si>
    <t xml:space="preserve"> Nota: (1)  Inclui Dívida Ativa Não-Tributária.</t>
  </si>
  <si>
    <t xml:space="preserve">Nota: (1) Valores constantes obtidos por meio da deflação dos valores correntes (Anexo I) para o ano de 2013 pelo IGP-DI médio calculado com </t>
  </si>
  <si>
    <t>base nas seguintes expectativas do  mercado financeiro, em 22/03/2013, para o IGP-DI: 5,05% em 2013; 5,20% em 2014; e</t>
  </si>
  <si>
    <t xml:space="preserve"> 4,98% em 2015 e 4,99% em 2016 (www.bcb.gov.br).</t>
  </si>
  <si>
    <t>(2) Inclui Dívida Ativa Não-Tributária.</t>
  </si>
  <si>
    <t xml:space="preserve">    ENCARGOS DA DÍVIDA ATIVA AJUIZADA (2)</t>
  </si>
  <si>
    <t>4,98% em 2015 e 4,99% em 2016 (www.bcb.gov.br).</t>
  </si>
  <si>
    <t xml:space="preserve">Notas: (1) Valores constantes obtidos por meio da deflação dos valores correntes (Anexo I) para o ano de 2013 pelo IGP-DI médio calculado com </t>
  </si>
  <si>
    <t xml:space="preserve"> (2) Inclui Dívida Ativa Não-Tributária.</t>
  </si>
  <si>
    <t>RELATÓRIO DA RECEITA REALIZADA E PREVISTA DE ORIGEM TRIBUTÁRIA: 2010 A 2016</t>
  </si>
  <si>
    <t>EXPANSÃO REAL DA RECEITA  PREVISTA DE ORIGEM TRIBUTÁRIA: 2014 A 2016</t>
  </si>
  <si>
    <t>RELATÓRIO DA RECEITA PREVISTA DE MULTAS E JUROS DE ORIGEM TRIBUTÁRIA: 2014 A 2016</t>
  </si>
  <si>
    <t>RELATÓRIO DA RECEITA REALIZADA E PREVISTA DE ORIGEM TRIBUTÁRIA: 2014 A 2016</t>
  </si>
  <si>
    <t>RELATÓRIO DA RECEITA PREVISTA DE ORIGEM TRIBUTÁRIA: 2014 A 2016</t>
  </si>
  <si>
    <t>JAN-MARÇO/2013</t>
  </si>
  <si>
    <t>PREVISÃO                                             ABRIL A DEZ/2013</t>
  </si>
</sst>
</file>

<file path=xl/styles.xml><?xml version="1.0" encoding="utf-8"?>
<styleSheet xmlns="http://schemas.openxmlformats.org/spreadsheetml/2006/main">
  <numFmts count="6">
    <numFmt numFmtId="171" formatCode="_(* #,##0.00_);_(* \(#,##0.00\);_(* &quot;-&quot;??_);_(@_)"/>
    <numFmt numFmtId="190" formatCode="#,##0.000000"/>
    <numFmt numFmtId="191" formatCode="#,##0.0000000"/>
    <numFmt numFmtId="194" formatCode="_(* #,##0_);_(* \(#,##0\);_(* &quot;-&quot;??_);_(@_)"/>
    <numFmt numFmtId="219" formatCode="0.0000000000"/>
    <numFmt numFmtId="223" formatCode="_(* #,##0_);_(* \(#,##0\);_(* &quot;-&quot;???_);_(@_)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194" fontId="2" fillId="0" borderId="2" xfId="1" applyNumberFormat="1" applyFont="1" applyBorder="1"/>
    <xf numFmtId="0" fontId="2" fillId="0" borderId="2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194" fontId="3" fillId="0" borderId="2" xfId="1" applyNumberFormat="1" applyFont="1" applyBorder="1"/>
    <xf numFmtId="0" fontId="2" fillId="0" borderId="2" xfId="0" applyFont="1" applyBorder="1" applyAlignment="1"/>
    <xf numFmtId="0" fontId="3" fillId="0" borderId="2" xfId="0" applyFont="1" applyBorder="1"/>
    <xf numFmtId="194" fontId="3" fillId="0" borderId="2" xfId="1" applyNumberFormat="1" applyFont="1" applyBorder="1" applyAlignment="1">
      <alignment horizontal="right"/>
    </xf>
    <xf numFmtId="194" fontId="3" fillId="0" borderId="3" xfId="1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19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94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94" fontId="3" fillId="0" borderId="2" xfId="1" applyNumberFormat="1" applyFont="1" applyFill="1" applyBorder="1"/>
    <xf numFmtId="0" fontId="3" fillId="0" borderId="0" xfId="0" applyFont="1" applyFill="1" applyBorder="1"/>
    <xf numFmtId="171" fontId="5" fillId="0" borderId="4" xfId="1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/>
    <xf numFmtId="194" fontId="6" fillId="0" borderId="2" xfId="1" applyNumberFormat="1" applyFont="1" applyBorder="1"/>
    <xf numFmtId="171" fontId="2" fillId="0" borderId="4" xfId="0" applyNumberFormat="1" applyFont="1" applyBorder="1" applyAlignment="1">
      <alignment horizontal="center"/>
    </xf>
    <xf numFmtId="194" fontId="2" fillId="0" borderId="6" xfId="1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94" fontId="2" fillId="0" borderId="2" xfId="1" applyNumberFormat="1" applyFont="1" applyFill="1" applyBorder="1"/>
    <xf numFmtId="194" fontId="6" fillId="0" borderId="2" xfId="1" applyNumberFormat="1" applyFont="1" applyFill="1" applyBorder="1"/>
    <xf numFmtId="194" fontId="3" fillId="0" borderId="2" xfId="1" applyNumberFormat="1" applyFont="1" applyFill="1" applyBorder="1" applyAlignment="1">
      <alignment horizontal="right"/>
    </xf>
    <xf numFmtId="194" fontId="3" fillId="0" borderId="0" xfId="1" applyNumberFormat="1" applyFont="1" applyFill="1" applyBorder="1"/>
    <xf numFmtId="194" fontId="3" fillId="0" borderId="0" xfId="0" applyNumberFormat="1" applyFont="1"/>
    <xf numFmtId="0" fontId="7" fillId="0" borderId="0" xfId="0" applyFont="1"/>
    <xf numFmtId="3" fontId="4" fillId="0" borderId="0" xfId="0" applyNumberFormat="1" applyFont="1"/>
    <xf numFmtId="0" fontId="3" fillId="0" borderId="1" xfId="0" applyFont="1" applyFill="1" applyBorder="1"/>
    <xf numFmtId="219" fontId="8" fillId="0" borderId="0" xfId="0" applyNumberFormat="1" applyFont="1" applyBorder="1" applyAlignment="1">
      <alignment horizontal="justify" vertical="center"/>
    </xf>
    <xf numFmtId="219" fontId="8" fillId="0" borderId="0" xfId="0" applyNumberFormat="1" applyFont="1" applyAlignment="1">
      <alignment horizontal="justify"/>
    </xf>
    <xf numFmtId="0" fontId="3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3" fillId="0" borderId="0" xfId="0" applyFont="1" applyFill="1" applyAlignment="1">
      <alignment horizontal="left" vertical="center"/>
    </xf>
    <xf numFmtId="194" fontId="2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/>
    <xf numFmtId="194" fontId="2" fillId="2" borderId="2" xfId="1" applyNumberFormat="1" applyFont="1" applyFill="1" applyBorder="1"/>
    <xf numFmtId="194" fontId="2" fillId="3" borderId="0" xfId="0" applyNumberFormat="1" applyFont="1" applyFill="1"/>
    <xf numFmtId="194" fontId="2" fillId="2" borderId="0" xfId="1" applyNumberFormat="1" applyFont="1" applyFill="1" applyBorder="1"/>
    <xf numFmtId="171" fontId="5" fillId="0" borderId="0" xfId="1" applyNumberFormat="1" applyFont="1" applyBorder="1"/>
    <xf numFmtId="223" fontId="3" fillId="0" borderId="0" xfId="0" applyNumberFormat="1" applyFont="1" applyFill="1"/>
    <xf numFmtId="3" fontId="3" fillId="0" borderId="0" xfId="0" applyNumberFormat="1" applyFont="1"/>
    <xf numFmtId="190" fontId="2" fillId="0" borderId="0" xfId="0" applyNumberFormat="1" applyFont="1" applyBorder="1"/>
    <xf numFmtId="4" fontId="2" fillId="0" borderId="0" xfId="0" applyNumberFormat="1" applyFont="1"/>
    <xf numFmtId="190" fontId="3" fillId="0" borderId="0" xfId="0" applyNumberFormat="1" applyFont="1"/>
    <xf numFmtId="191" fontId="2" fillId="0" borderId="0" xfId="0" applyNumberFormat="1" applyFont="1"/>
    <xf numFmtId="3" fontId="0" fillId="0" borderId="0" xfId="0" applyNumberFormat="1" applyFill="1"/>
    <xf numFmtId="0" fontId="0" fillId="0" borderId="0" xfId="0" applyAlignment="1"/>
    <xf numFmtId="3" fontId="3" fillId="0" borderId="2" xfId="0" applyNumberFormat="1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/>
    <xf numFmtId="194" fontId="2" fillId="0" borderId="6" xfId="1" applyNumberFormat="1" applyFont="1" applyFill="1" applyBorder="1"/>
    <xf numFmtId="194" fontId="3" fillId="0" borderId="3" xfId="1" applyNumberFormat="1" applyFont="1" applyFill="1" applyBorder="1"/>
    <xf numFmtId="0" fontId="3" fillId="0" borderId="0" xfId="0" applyFont="1" applyAlignment="1"/>
    <xf numFmtId="0" fontId="3" fillId="0" borderId="0" xfId="0" applyFont="1" applyAlignment="1">
      <alignment vertical="center"/>
    </xf>
    <xf numFmtId="194" fontId="2" fillId="0" borderId="0" xfId="0" applyNumberFormat="1" applyFont="1" applyBorder="1" applyAlignment="1">
      <alignment horizontal="center"/>
    </xf>
    <xf numFmtId="0" fontId="0" fillId="0" borderId="0" xfId="0" applyBorder="1"/>
    <xf numFmtId="194" fontId="2" fillId="0" borderId="1" xfId="1" applyNumberFormat="1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74"/>
  <sheetViews>
    <sheetView tabSelected="1" workbookViewId="0"/>
  </sheetViews>
  <sheetFormatPr defaultRowHeight="12.75"/>
  <cols>
    <col min="1" max="1" width="12.140625" style="2" customWidth="1"/>
    <col min="2" max="2" width="7.140625" style="2" bestFit="1" customWidth="1"/>
    <col min="3" max="3" width="77.42578125" style="2" customWidth="1"/>
    <col min="4" max="6" width="15" style="2" bestFit="1" customWidth="1"/>
    <col min="7" max="7" width="16.140625" customWidth="1"/>
    <col min="8" max="8" width="21.85546875" customWidth="1"/>
    <col min="9" max="9" width="22.140625" customWidth="1"/>
    <col min="10" max="10" width="21.85546875" customWidth="1"/>
    <col min="11" max="11" width="21.5703125" customWidth="1"/>
    <col min="12" max="12" width="20.7109375" customWidth="1"/>
    <col min="13" max="13" width="23" customWidth="1"/>
    <col min="14" max="14" width="2.85546875" customWidth="1"/>
    <col min="15" max="15" width="11.7109375" customWidth="1"/>
    <col min="16" max="16" width="18.5703125" customWidth="1"/>
    <col min="17" max="17" width="11.42578125" customWidth="1"/>
    <col min="18" max="18" width="11" customWidth="1"/>
    <col min="19" max="19" width="12.85546875" customWidth="1"/>
    <col min="20" max="20" width="9.7109375" customWidth="1"/>
    <col min="21" max="22" width="23" customWidth="1"/>
    <col min="23" max="23" width="3.7109375" customWidth="1"/>
    <col min="24" max="24" width="18" bestFit="1" customWidth="1"/>
    <col min="25" max="25" width="17.7109375" bestFit="1" customWidth="1"/>
    <col min="26" max="27" width="18.28515625" bestFit="1" customWidth="1"/>
    <col min="49" max="16384" width="9.140625" style="2"/>
  </cols>
  <sheetData>
    <row r="1" spans="1:6">
      <c r="C1" s="77" t="s">
        <v>242</v>
      </c>
      <c r="D1" s="77"/>
      <c r="E1" s="77"/>
      <c r="F1" s="77"/>
    </row>
    <row r="2" spans="1:6">
      <c r="C2" s="77" t="s">
        <v>265</v>
      </c>
      <c r="D2" s="77"/>
      <c r="E2" s="77"/>
      <c r="F2" s="77"/>
    </row>
    <row r="3" spans="1:6">
      <c r="C3" s="78" t="s">
        <v>109</v>
      </c>
      <c r="D3" s="78"/>
      <c r="E3" s="78"/>
      <c r="F3" s="78"/>
    </row>
    <row r="4" spans="1:6">
      <c r="C4" s="20"/>
      <c r="D4" s="20"/>
      <c r="E4" s="20"/>
      <c r="F4" s="20"/>
    </row>
    <row r="5" spans="1:6">
      <c r="C5" s="20"/>
      <c r="D5" s="20"/>
      <c r="E5" s="20"/>
      <c r="F5" s="20"/>
    </row>
    <row r="6" spans="1:6">
      <c r="C6" s="16"/>
      <c r="D6" s="16"/>
      <c r="E6" s="16"/>
      <c r="F6" s="16"/>
    </row>
    <row r="7" spans="1:6" ht="12.75" customHeight="1">
      <c r="A7" s="73" t="s">
        <v>29</v>
      </c>
      <c r="B7" s="73" t="s">
        <v>111</v>
      </c>
      <c r="C7" s="75" t="s">
        <v>28</v>
      </c>
      <c r="D7" s="79">
        <v>2014</v>
      </c>
      <c r="E7" s="79">
        <v>2015</v>
      </c>
      <c r="F7" s="79">
        <v>2016</v>
      </c>
    </row>
    <row r="8" spans="1:6">
      <c r="A8" s="74"/>
      <c r="B8" s="74"/>
      <c r="C8" s="76"/>
      <c r="D8" s="80"/>
      <c r="E8" s="80"/>
      <c r="F8" s="80"/>
    </row>
    <row r="9" spans="1:6">
      <c r="A9" s="63"/>
      <c r="B9" s="63"/>
      <c r="C9" s="64" t="s">
        <v>110</v>
      </c>
      <c r="D9" s="18">
        <v>12594352056.971882</v>
      </c>
      <c r="E9" s="18">
        <v>14045876919.661728</v>
      </c>
      <c r="F9" s="18">
        <v>15236505099.689396</v>
      </c>
    </row>
    <row r="10" spans="1:6">
      <c r="A10" s="4" t="s">
        <v>30</v>
      </c>
      <c r="B10" s="4"/>
      <c r="C10" s="4" t="s">
        <v>0</v>
      </c>
      <c r="D10" s="5">
        <v>11633796453.200846</v>
      </c>
      <c r="E10" s="5">
        <v>13021628987.05809</v>
      </c>
      <c r="F10" s="5">
        <v>14157467527.329573</v>
      </c>
    </row>
    <row r="11" spans="1:6">
      <c r="A11" s="4" t="s">
        <v>31</v>
      </c>
      <c r="B11" s="4"/>
      <c r="C11" s="4" t="s">
        <v>1</v>
      </c>
      <c r="D11" s="5">
        <v>11469787442.341772</v>
      </c>
      <c r="E11" s="5">
        <v>12848026708.70462</v>
      </c>
      <c r="F11" s="5">
        <v>13974527728.954004</v>
      </c>
    </row>
    <row r="12" spans="1:6">
      <c r="A12" s="4" t="s">
        <v>32</v>
      </c>
      <c r="B12" s="4"/>
      <c r="C12" s="6" t="s">
        <v>106</v>
      </c>
      <c r="D12" s="32">
        <v>3835980593.7183862</v>
      </c>
      <c r="E12" s="32">
        <v>4131000680.3901567</v>
      </c>
      <c r="F12" s="32">
        <v>4416885983.7100544</v>
      </c>
    </row>
    <row r="13" spans="1:6">
      <c r="A13" s="11" t="s">
        <v>33</v>
      </c>
      <c r="B13" s="11">
        <v>100</v>
      </c>
      <c r="C13" s="8" t="s">
        <v>2</v>
      </c>
      <c r="D13" s="21">
        <v>511525911.26813954</v>
      </c>
      <c r="E13" s="21">
        <v>549596048.75765193</v>
      </c>
      <c r="F13" s="21">
        <v>577397694.60827112</v>
      </c>
    </row>
    <row r="14" spans="1:6">
      <c r="A14" s="7" t="s">
        <v>245</v>
      </c>
      <c r="B14" s="7">
        <v>100</v>
      </c>
      <c r="C14" s="8" t="s">
        <v>246</v>
      </c>
      <c r="D14" s="21">
        <v>2316478392.0193563</v>
      </c>
      <c r="E14" s="21">
        <v>2493142490.6018152</v>
      </c>
      <c r="F14" s="21">
        <v>2683279714.5263786</v>
      </c>
    </row>
    <row r="15" spans="1:6">
      <c r="A15" s="65" t="s">
        <v>34</v>
      </c>
      <c r="B15" s="11">
        <v>100</v>
      </c>
      <c r="C15" s="8" t="s">
        <v>3</v>
      </c>
      <c r="D15" s="21">
        <v>644186143.75116169</v>
      </c>
      <c r="E15" s="21">
        <v>677090970.4577235</v>
      </c>
      <c r="F15" s="21">
        <v>711209623.83733833</v>
      </c>
    </row>
    <row r="16" spans="1:6">
      <c r="A16" s="11" t="s">
        <v>35</v>
      </c>
      <c r="B16" s="11">
        <v>100</v>
      </c>
      <c r="C16" s="8" t="s">
        <v>4</v>
      </c>
      <c r="D16" s="21">
        <v>46355658.508169875</v>
      </c>
      <c r="E16" s="21">
        <v>61994446.455201089</v>
      </c>
      <c r="F16" s="21">
        <v>67403113.395382211</v>
      </c>
    </row>
    <row r="17" spans="1:6">
      <c r="A17" s="65" t="s">
        <v>36</v>
      </c>
      <c r="B17" s="11">
        <v>100</v>
      </c>
      <c r="C17" s="8" t="s">
        <v>5</v>
      </c>
      <c r="D17" s="21">
        <v>317434488.17155933</v>
      </c>
      <c r="E17" s="21">
        <v>349176724.11776483</v>
      </c>
      <c r="F17" s="21">
        <v>377595837.34268421</v>
      </c>
    </row>
    <row r="18" spans="1:6">
      <c r="A18" s="4" t="s">
        <v>37</v>
      </c>
      <c r="B18" s="4"/>
      <c r="C18" s="6" t="s">
        <v>6</v>
      </c>
      <c r="D18" s="32">
        <v>7633806848.6233864</v>
      </c>
      <c r="E18" s="32">
        <v>8717026028.3144627</v>
      </c>
      <c r="F18" s="32">
        <v>9557641745.2439499</v>
      </c>
    </row>
    <row r="19" spans="1:6">
      <c r="A19" s="11" t="s">
        <v>38</v>
      </c>
      <c r="B19" s="11">
        <v>100</v>
      </c>
      <c r="C19" s="8" t="s">
        <v>24</v>
      </c>
      <c r="D19" s="52">
        <v>6104642437.616724</v>
      </c>
      <c r="E19" s="52">
        <v>7036369262.2189493</v>
      </c>
      <c r="F19" s="52">
        <v>7724027987.695693</v>
      </c>
    </row>
    <row r="20" spans="1:6">
      <c r="A20" s="29" t="s">
        <v>222</v>
      </c>
      <c r="B20" s="31" t="s">
        <v>227</v>
      </c>
      <c r="C20" s="24" t="s">
        <v>223</v>
      </c>
      <c r="D20" s="33">
        <v>118053964.65016751</v>
      </c>
      <c r="E20" s="33">
        <v>124082102.8309785</v>
      </c>
      <c r="F20" s="33">
        <v>130324566.81681481</v>
      </c>
    </row>
    <row r="21" spans="1:6">
      <c r="A21" s="11" t="s">
        <v>39</v>
      </c>
      <c r="B21" s="11">
        <v>100</v>
      </c>
      <c r="C21" s="8" t="s">
        <v>26</v>
      </c>
      <c r="D21" s="58">
        <v>1185604321.4340687</v>
      </c>
      <c r="E21" s="58">
        <v>1297768287.0942564</v>
      </c>
      <c r="F21" s="58">
        <v>1411396889.1183388</v>
      </c>
    </row>
    <row r="22" spans="1:6">
      <c r="A22" s="11" t="s">
        <v>40</v>
      </c>
      <c r="B22" s="11">
        <v>100</v>
      </c>
      <c r="C22" s="8" t="s">
        <v>27</v>
      </c>
      <c r="D22" s="21">
        <v>343560089.57259387</v>
      </c>
      <c r="E22" s="21">
        <v>382888479.00125653</v>
      </c>
      <c r="F22" s="21">
        <v>422216868.42991924</v>
      </c>
    </row>
    <row r="23" spans="1:6">
      <c r="A23" s="4" t="s">
        <v>41</v>
      </c>
      <c r="B23" s="4"/>
      <c r="C23" s="6" t="s">
        <v>7</v>
      </c>
      <c r="D23" s="32">
        <v>164009010.85907349</v>
      </c>
      <c r="E23" s="32">
        <v>173602278.35346889</v>
      </c>
      <c r="F23" s="32">
        <v>182939798.37556916</v>
      </c>
    </row>
    <row r="24" spans="1:6">
      <c r="A24" s="4" t="s">
        <v>42</v>
      </c>
      <c r="B24" s="4"/>
      <c r="C24" s="6" t="s">
        <v>8</v>
      </c>
      <c r="D24" s="32">
        <v>67183441.982032716</v>
      </c>
      <c r="E24" s="32">
        <v>71230477.331134349</v>
      </c>
      <c r="F24" s="32">
        <v>75396210.32603541</v>
      </c>
    </row>
    <row r="25" spans="1:6">
      <c r="A25" s="11" t="s">
        <v>104</v>
      </c>
      <c r="B25" s="11">
        <v>150</v>
      </c>
      <c r="C25" s="8" t="s">
        <v>248</v>
      </c>
      <c r="D25" s="21">
        <v>13705273.241397323</v>
      </c>
      <c r="E25" s="21">
        <v>14390536.903467188</v>
      </c>
      <c r="F25" s="21">
        <v>15038111.06412321</v>
      </c>
    </row>
    <row r="26" spans="1:6">
      <c r="A26" s="11" t="s">
        <v>105</v>
      </c>
      <c r="B26" s="11">
        <v>151</v>
      </c>
      <c r="C26" s="8" t="s">
        <v>249</v>
      </c>
      <c r="D26" s="21">
        <v>35840673.740635403</v>
      </c>
      <c r="E26" s="21">
        <v>37632707.427667171</v>
      </c>
      <c r="F26" s="21">
        <v>39326179.261912197</v>
      </c>
    </row>
    <row r="27" spans="1:6">
      <c r="A27" s="11" t="s">
        <v>230</v>
      </c>
      <c r="B27" s="11">
        <v>160</v>
      </c>
      <c r="C27" s="8" t="s">
        <v>250</v>
      </c>
      <c r="D27" s="21">
        <v>9532495</v>
      </c>
      <c r="E27" s="21">
        <v>10380887</v>
      </c>
      <c r="F27" s="21">
        <v>11367071</v>
      </c>
    </row>
    <row r="28" spans="1:6">
      <c r="A28" s="11" t="s">
        <v>239</v>
      </c>
      <c r="B28" s="11">
        <v>160</v>
      </c>
      <c r="C28" s="8" t="s">
        <v>251</v>
      </c>
      <c r="D28" s="21">
        <v>8105000</v>
      </c>
      <c r="E28" s="21">
        <v>8826346</v>
      </c>
      <c r="F28" s="21">
        <v>9664849</v>
      </c>
    </row>
    <row r="29" spans="1:6">
      <c r="A29" s="4" t="s">
        <v>43</v>
      </c>
      <c r="B29" s="4"/>
      <c r="C29" s="10" t="s">
        <v>9</v>
      </c>
      <c r="D29" s="32">
        <v>96825568.877040774</v>
      </c>
      <c r="E29" s="32">
        <v>102371801.02233455</v>
      </c>
      <c r="F29" s="32">
        <v>107543588.04953375</v>
      </c>
    </row>
    <row r="30" spans="1:6">
      <c r="A30" s="11" t="s">
        <v>108</v>
      </c>
      <c r="B30" s="11">
        <v>111</v>
      </c>
      <c r="C30" s="11" t="s">
        <v>11</v>
      </c>
      <c r="D30" s="21">
        <v>297161.00885319023</v>
      </c>
      <c r="E30" s="21">
        <v>312334.81202553195</v>
      </c>
      <c r="F30" s="21">
        <v>328048.10806991166</v>
      </c>
    </row>
    <row r="31" spans="1:6">
      <c r="A31" s="11" t="s">
        <v>219</v>
      </c>
      <c r="B31" s="11">
        <v>115</v>
      </c>
      <c r="C31" s="8" t="s">
        <v>231</v>
      </c>
      <c r="D31" s="21">
        <v>682.03255430842296</v>
      </c>
      <c r="E31" s="21">
        <v>716.85888558298905</v>
      </c>
      <c r="F31" s="21">
        <v>752.92344021319423</v>
      </c>
    </row>
    <row r="32" spans="1:6">
      <c r="A32" s="11" t="s">
        <v>44</v>
      </c>
      <c r="B32" s="11">
        <v>114</v>
      </c>
      <c r="C32" s="8" t="s">
        <v>10</v>
      </c>
      <c r="D32" s="21">
        <v>96527725.835633278</v>
      </c>
      <c r="E32" s="21">
        <v>102058749.35142343</v>
      </c>
      <c r="F32" s="21">
        <v>107214787.01802363</v>
      </c>
    </row>
    <row r="33" spans="1:6">
      <c r="A33" s="4" t="s">
        <v>99</v>
      </c>
      <c r="B33" s="4">
        <v>152</v>
      </c>
      <c r="C33" s="6" t="s">
        <v>226</v>
      </c>
      <c r="D33" s="32">
        <v>1713123.4808041411</v>
      </c>
      <c r="E33" s="32">
        <v>1800599.9589866516</v>
      </c>
      <c r="F33" s="32">
        <v>1891186.5959022397</v>
      </c>
    </row>
    <row r="34" spans="1:6">
      <c r="A34" s="4" t="s">
        <v>233</v>
      </c>
      <c r="B34" s="4">
        <v>156</v>
      </c>
      <c r="C34" s="6" t="s">
        <v>241</v>
      </c>
      <c r="D34" s="32">
        <v>193587.45952669124</v>
      </c>
      <c r="E34" s="32">
        <v>203472.53165922969</v>
      </c>
      <c r="F34" s="32">
        <v>213709.05990955979</v>
      </c>
    </row>
    <row r="35" spans="1:6">
      <c r="A35" s="4" t="s">
        <v>244</v>
      </c>
      <c r="B35" s="4">
        <v>100</v>
      </c>
      <c r="C35" s="6" t="s">
        <v>232</v>
      </c>
      <c r="D35" s="32">
        <v>1931220.2273097513</v>
      </c>
      <c r="E35" s="32">
        <v>2029833.2846712589</v>
      </c>
      <c r="F35" s="32">
        <v>2131952.4532516985</v>
      </c>
    </row>
    <row r="36" spans="1:6">
      <c r="A36" s="4" t="s">
        <v>100</v>
      </c>
      <c r="B36" s="4">
        <v>101</v>
      </c>
      <c r="C36" s="6" t="s">
        <v>101</v>
      </c>
      <c r="D36" s="32">
        <v>460176119.46562928</v>
      </c>
      <c r="E36" s="32">
        <v>483673892.23309606</v>
      </c>
      <c r="F36" s="32">
        <v>508007110.19336236</v>
      </c>
    </row>
    <row r="37" spans="1:6">
      <c r="A37" s="4" t="s">
        <v>102</v>
      </c>
      <c r="B37" s="4">
        <v>102</v>
      </c>
      <c r="C37" s="6" t="s">
        <v>103</v>
      </c>
      <c r="D37" s="32">
        <v>122477488.98405905</v>
      </c>
      <c r="E37" s="32">
        <v>128731503.66135108</v>
      </c>
      <c r="F37" s="32">
        <v>135207875.00833884</v>
      </c>
    </row>
    <row r="38" spans="1:6">
      <c r="A38" s="4"/>
      <c r="B38" s="4"/>
      <c r="C38" s="6" t="s">
        <v>97</v>
      </c>
      <c r="D38" s="32">
        <v>374064064.15370822</v>
      </c>
      <c r="E38" s="32">
        <v>407808630.93387502</v>
      </c>
      <c r="F38" s="32">
        <v>431585739.04905945</v>
      </c>
    </row>
    <row r="39" spans="1:6">
      <c r="A39" s="4" t="s">
        <v>46</v>
      </c>
      <c r="B39" s="4"/>
      <c r="C39" s="6" t="s">
        <v>12</v>
      </c>
      <c r="D39" s="32">
        <v>71016717.836517453</v>
      </c>
      <c r="E39" s="32">
        <v>77979015.741854638</v>
      </c>
      <c r="F39" s="32">
        <v>83541324.647191823</v>
      </c>
    </row>
    <row r="40" spans="1:6">
      <c r="A40" s="11" t="s">
        <v>53</v>
      </c>
      <c r="B40" s="11">
        <v>100</v>
      </c>
      <c r="C40" s="11" t="s">
        <v>47</v>
      </c>
      <c r="D40" s="21">
        <v>5953081.2660197057</v>
      </c>
      <c r="E40" s="21">
        <v>6536706.1714134403</v>
      </c>
      <c r="F40" s="21">
        <v>7002974.9310652763</v>
      </c>
    </row>
    <row r="41" spans="1:6">
      <c r="A41" s="11" t="s">
        <v>54</v>
      </c>
      <c r="B41" s="11">
        <v>100</v>
      </c>
      <c r="C41" s="11" t="s">
        <v>25</v>
      </c>
      <c r="D41" s="21">
        <v>9178059.3138608634</v>
      </c>
      <c r="E41" s="21">
        <v>10077852.842520615</v>
      </c>
      <c r="F41" s="21">
        <v>10796714.578326577</v>
      </c>
    </row>
    <row r="42" spans="1:6">
      <c r="A42" s="11" t="s">
        <v>55</v>
      </c>
      <c r="B42" s="11">
        <v>100</v>
      </c>
      <c r="C42" s="11" t="s">
        <v>48</v>
      </c>
      <c r="D42" s="21">
        <v>7587428.0709756976</v>
      </c>
      <c r="E42" s="21">
        <v>8331280.1691120481</v>
      </c>
      <c r="F42" s="21">
        <v>8925557.4042969719</v>
      </c>
    </row>
    <row r="43" spans="1:6">
      <c r="A43" s="11" t="s">
        <v>56</v>
      </c>
      <c r="B43" s="11">
        <v>100</v>
      </c>
      <c r="C43" s="11" t="s">
        <v>14</v>
      </c>
      <c r="D43" s="21">
        <v>1869071.5597790182</v>
      </c>
      <c r="E43" s="21">
        <v>2052310.56887447</v>
      </c>
      <c r="F43" s="21">
        <v>2198703.6112226676</v>
      </c>
    </row>
    <row r="44" spans="1:6">
      <c r="A44" s="11" t="s">
        <v>57</v>
      </c>
      <c r="B44" s="11">
        <v>100</v>
      </c>
      <c r="C44" s="11" t="s">
        <v>13</v>
      </c>
      <c r="D44" s="21">
        <v>7890016.3969912985</v>
      </c>
      <c r="E44" s="21">
        <v>8663533.4829302058</v>
      </c>
      <c r="F44" s="21">
        <v>9281510.6269777473</v>
      </c>
    </row>
    <row r="45" spans="1:6">
      <c r="A45" s="11" t="s">
        <v>58</v>
      </c>
      <c r="B45" s="11">
        <v>100</v>
      </c>
      <c r="C45" s="8" t="s">
        <v>49</v>
      </c>
      <c r="D45" s="21">
        <v>23117086.094734505</v>
      </c>
      <c r="E45" s="21">
        <v>25383426.260797609</v>
      </c>
      <c r="F45" s="21">
        <v>27194047.446448471</v>
      </c>
    </row>
    <row r="46" spans="1:6">
      <c r="A46" s="11" t="s">
        <v>59</v>
      </c>
      <c r="B46" s="11">
        <v>100</v>
      </c>
      <c r="C46" s="11" t="s">
        <v>50</v>
      </c>
      <c r="D46" s="21">
        <v>13261951.425743848</v>
      </c>
      <c r="E46" s="21">
        <v>14562119.32205095</v>
      </c>
      <c r="F46" s="21">
        <v>15600847.564707531</v>
      </c>
    </row>
    <row r="47" spans="1:6">
      <c r="A47" s="11" t="s">
        <v>60</v>
      </c>
      <c r="B47" s="11">
        <v>114</v>
      </c>
      <c r="C47" s="11" t="s">
        <v>52</v>
      </c>
      <c r="D47" s="21">
        <v>2040451.8989973424</v>
      </c>
      <c r="E47" s="21">
        <v>2240492.5994847072</v>
      </c>
      <c r="F47" s="21">
        <v>2400308.8246562541</v>
      </c>
    </row>
    <row r="48" spans="1:6">
      <c r="A48" s="11" t="s">
        <v>61</v>
      </c>
      <c r="B48" s="11">
        <v>100</v>
      </c>
      <c r="C48" s="11" t="s">
        <v>51</v>
      </c>
      <c r="D48" s="21">
        <v>0</v>
      </c>
      <c r="E48" s="21">
        <v>0</v>
      </c>
      <c r="F48" s="21">
        <v>0</v>
      </c>
    </row>
    <row r="49" spans="1:6">
      <c r="A49" s="11" t="s">
        <v>62</v>
      </c>
      <c r="B49" s="11">
        <v>100</v>
      </c>
      <c r="C49" s="11" t="s">
        <v>15</v>
      </c>
      <c r="D49" s="21">
        <v>119571.80941517379</v>
      </c>
      <c r="E49" s="21">
        <v>131294.32467059672</v>
      </c>
      <c r="F49" s="21">
        <v>140659.65949032706</v>
      </c>
    </row>
    <row r="50" spans="1:6">
      <c r="A50" s="4" t="s">
        <v>63</v>
      </c>
      <c r="B50" s="4"/>
      <c r="C50" s="6" t="s">
        <v>64</v>
      </c>
      <c r="D50" s="32">
        <v>41937854.015476689</v>
      </c>
      <c r="E50" s="32">
        <v>56331698.435960412</v>
      </c>
      <c r="F50" s="32">
        <v>61396393.856444202</v>
      </c>
    </row>
    <row r="51" spans="1:6">
      <c r="A51" s="11" t="s">
        <v>73</v>
      </c>
      <c r="B51" s="11">
        <v>100</v>
      </c>
      <c r="C51" s="11" t="s">
        <v>65</v>
      </c>
      <c r="D51" s="60">
        <v>16221271.950806428</v>
      </c>
      <c r="E51" s="21">
        <v>21788711.445352308</v>
      </c>
      <c r="F51" s="21">
        <v>23747700.613785982</v>
      </c>
    </row>
    <row r="52" spans="1:6">
      <c r="A52" s="11" t="s">
        <v>74</v>
      </c>
      <c r="B52" s="11">
        <v>100</v>
      </c>
      <c r="C52" s="11" t="s">
        <v>66</v>
      </c>
      <c r="D52" s="60">
        <v>386499.20650892763</v>
      </c>
      <c r="E52" s="21">
        <v>519152.85743433936</v>
      </c>
      <c r="F52" s="21">
        <v>565829.08365478413</v>
      </c>
    </row>
    <row r="53" spans="1:6">
      <c r="A53" s="11" t="s">
        <v>75</v>
      </c>
      <c r="B53" s="11">
        <v>100</v>
      </c>
      <c r="C53" s="11" t="s">
        <v>67</v>
      </c>
      <c r="D53" s="60">
        <v>2129880.9952257075</v>
      </c>
      <c r="E53" s="21">
        <v>2860895.4068861185</v>
      </c>
      <c r="F53" s="21">
        <v>3118114.0647295597</v>
      </c>
    </row>
    <row r="54" spans="1:6">
      <c r="A54" s="11" t="s">
        <v>76</v>
      </c>
      <c r="B54" s="11">
        <v>100</v>
      </c>
      <c r="C54" s="11" t="s">
        <v>68</v>
      </c>
      <c r="D54" s="60">
        <v>13266807.635584339</v>
      </c>
      <c r="E54" s="21">
        <v>17820220.525824621</v>
      </c>
      <c r="F54" s="21">
        <v>19422408.845989659</v>
      </c>
    </row>
    <row r="55" spans="1:6">
      <c r="A55" s="11" t="s">
        <v>77</v>
      </c>
      <c r="B55" s="11">
        <v>100</v>
      </c>
      <c r="C55" s="11" t="s">
        <v>69</v>
      </c>
      <c r="D55" s="60">
        <v>3554018.3732977849</v>
      </c>
      <c r="E55" s="21">
        <v>4773822.9802266583</v>
      </c>
      <c r="F55" s="21">
        <v>5203029.981922878</v>
      </c>
    </row>
    <row r="56" spans="1:6">
      <c r="A56" s="11" t="s">
        <v>78</v>
      </c>
      <c r="B56" s="11">
        <v>100</v>
      </c>
      <c r="C56" s="11" t="s">
        <v>70</v>
      </c>
      <c r="D56" s="60">
        <v>376345.56399529491</v>
      </c>
      <c r="E56" s="21">
        <v>505514.29767652659</v>
      </c>
      <c r="F56" s="21">
        <v>550964.3021947107</v>
      </c>
    </row>
    <row r="57" spans="1:6">
      <c r="A57" s="11" t="s">
        <v>79</v>
      </c>
      <c r="B57" s="11">
        <v>114</v>
      </c>
      <c r="C57" s="11" t="s">
        <v>71</v>
      </c>
      <c r="D57" s="60">
        <v>4332365.0555783696</v>
      </c>
      <c r="E57" s="21">
        <v>5819312.5889386218</v>
      </c>
      <c r="F57" s="21">
        <v>6342517.9358014883</v>
      </c>
    </row>
    <row r="58" spans="1:6">
      <c r="A58" s="11" t="s">
        <v>80</v>
      </c>
      <c r="B58" s="11">
        <v>100</v>
      </c>
      <c r="C58" s="11" t="s">
        <v>96</v>
      </c>
      <c r="D58" s="60">
        <v>88.421234295598936</v>
      </c>
      <c r="E58" s="21">
        <v>118.76903152547885</v>
      </c>
      <c r="F58" s="21">
        <v>129.4473704849587</v>
      </c>
    </row>
    <row r="59" spans="1:6">
      <c r="A59" s="11" t="s">
        <v>220</v>
      </c>
      <c r="B59" s="11">
        <v>120</v>
      </c>
      <c r="C59" s="11" t="s">
        <v>235</v>
      </c>
      <c r="D59" s="21">
        <v>0</v>
      </c>
      <c r="E59" s="21">
        <v>0</v>
      </c>
      <c r="F59" s="21">
        <v>0</v>
      </c>
    </row>
    <row r="60" spans="1:6">
      <c r="A60" s="11" t="s">
        <v>81</v>
      </c>
      <c r="B60" s="11">
        <v>100</v>
      </c>
      <c r="C60" s="11" t="s">
        <v>72</v>
      </c>
      <c r="D60" s="21">
        <v>1670576.8132455319</v>
      </c>
      <c r="E60" s="21">
        <v>2243949.5645896946</v>
      </c>
      <c r="F60" s="21">
        <v>2445699.5809946498</v>
      </c>
    </row>
    <row r="61" spans="1:6">
      <c r="A61" s="4" t="s">
        <v>82</v>
      </c>
      <c r="B61" s="4"/>
      <c r="C61" s="4" t="s">
        <v>83</v>
      </c>
      <c r="D61" s="32">
        <v>246587372.81798995</v>
      </c>
      <c r="E61" s="32">
        <v>257736685.6099667</v>
      </c>
      <c r="F61" s="32">
        <v>269808505.40194333</v>
      </c>
    </row>
    <row r="62" spans="1:6">
      <c r="A62" s="11" t="s">
        <v>88</v>
      </c>
      <c r="B62" s="11">
        <v>100</v>
      </c>
      <c r="C62" s="11" t="s">
        <v>16</v>
      </c>
      <c r="D62" s="21">
        <v>82860696.701780587</v>
      </c>
      <c r="E62" s="21">
        <v>86607197.648409232</v>
      </c>
      <c r="F62" s="21">
        <v>90663688.404567495</v>
      </c>
    </row>
    <row r="63" spans="1:6">
      <c r="A63" s="11" t="s">
        <v>89</v>
      </c>
      <c r="B63" s="11">
        <v>100</v>
      </c>
      <c r="C63" s="11" t="s">
        <v>20</v>
      </c>
      <c r="D63" s="21">
        <v>428469.35908941214</v>
      </c>
      <c r="E63" s="21">
        <v>447842.36611597933</v>
      </c>
      <c r="F63" s="21">
        <v>468818.31808870647</v>
      </c>
    </row>
    <row r="64" spans="1:6">
      <c r="A64" s="11" t="s">
        <v>90</v>
      </c>
      <c r="B64" s="11">
        <v>100</v>
      </c>
      <c r="C64" s="11" t="s">
        <v>18</v>
      </c>
      <c r="D64" s="21">
        <v>39568411.095016561</v>
      </c>
      <c r="E64" s="21">
        <v>41357475.096706092</v>
      </c>
      <c r="F64" s="21">
        <v>43294568.317397729</v>
      </c>
    </row>
    <row r="65" spans="1:6">
      <c r="A65" s="11" t="s">
        <v>91</v>
      </c>
      <c r="B65" s="11">
        <v>100</v>
      </c>
      <c r="C65" s="11" t="s">
        <v>21</v>
      </c>
      <c r="D65" s="21">
        <v>56169742.314110272</v>
      </c>
      <c r="E65" s="21">
        <v>58709426.399908915</v>
      </c>
      <c r="F65" s="21">
        <v>61459246.876232326</v>
      </c>
    </row>
    <row r="66" spans="1:6">
      <c r="A66" s="11" t="s">
        <v>92</v>
      </c>
      <c r="B66" s="11">
        <v>100</v>
      </c>
      <c r="C66" s="11" t="s">
        <v>17</v>
      </c>
      <c r="D66" s="21">
        <v>31882629.092614409</v>
      </c>
      <c r="E66" s="21">
        <v>33324184.677240849</v>
      </c>
      <c r="F66" s="21">
        <v>34885016.233626179</v>
      </c>
    </row>
    <row r="67" spans="1:6">
      <c r="A67" s="11" t="s">
        <v>93</v>
      </c>
      <c r="B67" s="11">
        <v>114</v>
      </c>
      <c r="C67" s="11" t="s">
        <v>22</v>
      </c>
      <c r="D67" s="21">
        <v>22609968.556549143</v>
      </c>
      <c r="E67" s="21">
        <v>23632265.881723996</v>
      </c>
      <c r="F67" s="21">
        <v>24739149.266699202</v>
      </c>
    </row>
    <row r="68" spans="1:6">
      <c r="A68" s="11" t="s">
        <v>94</v>
      </c>
      <c r="B68" s="11">
        <v>100</v>
      </c>
      <c r="C68" s="11" t="s">
        <v>23</v>
      </c>
      <c r="D68" s="21">
        <v>1526035.6637963341</v>
      </c>
      <c r="E68" s="21">
        <v>1595034.529200264</v>
      </c>
      <c r="F68" s="21">
        <v>1669742.4403108477</v>
      </c>
    </row>
    <row r="69" spans="1:6">
      <c r="A69" s="11" t="s">
        <v>87</v>
      </c>
      <c r="B69" s="11">
        <v>100</v>
      </c>
      <c r="C69" s="11" t="s">
        <v>84</v>
      </c>
      <c r="D69" s="21">
        <v>5043427.6290672561</v>
      </c>
      <c r="E69" s="21">
        <v>5271463.4426515689</v>
      </c>
      <c r="F69" s="21">
        <v>5518367.2024678299</v>
      </c>
    </row>
    <row r="70" spans="1:6">
      <c r="A70" s="11" t="s">
        <v>86</v>
      </c>
      <c r="B70" s="11">
        <v>100</v>
      </c>
      <c r="C70" s="11" t="s">
        <v>107</v>
      </c>
      <c r="D70" s="21">
        <v>1784820.2529759542</v>
      </c>
      <c r="E70" s="21">
        <v>1865519.9216186472</v>
      </c>
      <c r="F70" s="21">
        <v>1952896.7739236488</v>
      </c>
    </row>
    <row r="71" spans="1:6">
      <c r="A71" s="11" t="s">
        <v>85</v>
      </c>
      <c r="B71" s="11">
        <v>100</v>
      </c>
      <c r="C71" s="11" t="s">
        <v>19</v>
      </c>
      <c r="D71" s="21">
        <v>4713172.1529900683</v>
      </c>
      <c r="E71" s="21">
        <v>4926275.6463911999</v>
      </c>
      <c r="F71" s="21">
        <v>5157011.5686294194</v>
      </c>
    </row>
    <row r="72" spans="1:6">
      <c r="A72" s="4" t="s">
        <v>95</v>
      </c>
      <c r="B72" s="4">
        <v>100</v>
      </c>
      <c r="C72" s="4" t="s">
        <v>247</v>
      </c>
      <c r="D72" s="32">
        <v>14522119.483724138</v>
      </c>
      <c r="E72" s="32">
        <v>15761231.146093337</v>
      </c>
      <c r="F72" s="32">
        <v>16839515.143480148</v>
      </c>
    </row>
    <row r="73" spans="1:6">
      <c r="A73" s="2" t="s">
        <v>252</v>
      </c>
    </row>
    <row r="74" spans="1:6">
      <c r="A74" s="1" t="s">
        <v>243</v>
      </c>
    </row>
  </sheetData>
  <mergeCells count="9">
    <mergeCell ref="A7:A8"/>
    <mergeCell ref="B7:B8"/>
    <mergeCell ref="C7:C8"/>
    <mergeCell ref="C1:F1"/>
    <mergeCell ref="C2:F2"/>
    <mergeCell ref="C3:F3"/>
    <mergeCell ref="E7:E8"/>
    <mergeCell ref="F7:F8"/>
    <mergeCell ref="D7:D8"/>
  </mergeCells>
  <phoneticPr fontId="9" type="noConversion"/>
  <pageMargins left="0.19685039370078741" right="0.19685039370078741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0"/>
  <sheetViews>
    <sheetView zoomScaleNormal="75" workbookViewId="0">
      <pane xSplit="2" ySplit="3" topLeftCell="C46" activePane="bottomRight" state="frozen"/>
      <selection activeCell="C5" sqref="C5:E41"/>
      <selection pane="topRight" activeCell="C5" sqref="C5:E41"/>
      <selection pane="bottomLeft" activeCell="C5" sqref="C5:E41"/>
      <selection pane="bottomRight" activeCell="D11" sqref="D10:D11"/>
    </sheetView>
  </sheetViews>
  <sheetFormatPr defaultRowHeight="12.75"/>
  <cols>
    <col min="1" max="1" width="11.28515625" style="2" customWidth="1"/>
    <col min="2" max="2" width="56.7109375" style="2" customWidth="1"/>
    <col min="3" max="3" width="24.42578125" style="2" customWidth="1"/>
    <col min="4" max="4" width="19.140625" style="2" customWidth="1"/>
    <col min="5" max="6" width="17.5703125" style="2" customWidth="1"/>
    <col min="7" max="7" width="17.28515625" style="2" customWidth="1"/>
    <col min="8" max="8" width="7.42578125" style="2" customWidth="1"/>
    <col min="9" max="9" width="14.28515625" style="2" hidden="1" customWidth="1"/>
    <col min="10" max="10" width="9.140625" style="2" hidden="1" customWidth="1"/>
    <col min="11" max="11" width="11.5703125" style="2" hidden="1" customWidth="1"/>
    <col min="12" max="12" width="14.28515625" style="2" hidden="1" customWidth="1"/>
    <col min="13" max="15" width="11.5703125" style="2" hidden="1" customWidth="1"/>
    <col min="16" max="16384" width="9.140625" style="2"/>
  </cols>
  <sheetData>
    <row r="1" spans="1:15">
      <c r="A1" s="78" t="s">
        <v>112</v>
      </c>
      <c r="B1" s="78"/>
      <c r="C1" s="78"/>
      <c r="D1" s="78"/>
      <c r="E1" s="78"/>
      <c r="F1" s="69"/>
      <c r="G1" s="69"/>
    </row>
    <row r="2" spans="1:15" ht="12" customHeight="1">
      <c r="B2" s="78" t="s">
        <v>263</v>
      </c>
      <c r="C2" s="78"/>
      <c r="D2" s="78"/>
      <c r="E2" s="78"/>
      <c r="F2" s="69"/>
      <c r="G2" s="69"/>
    </row>
    <row r="3" spans="1:15" ht="12" customHeight="1">
      <c r="B3" s="78" t="s">
        <v>109</v>
      </c>
      <c r="C3" s="78"/>
      <c r="D3" s="78"/>
      <c r="E3" s="78"/>
      <c r="F3" s="68"/>
      <c r="G3" s="68"/>
    </row>
    <row r="4" spans="1:15" ht="12" customHeight="1">
      <c r="B4" s="20"/>
      <c r="C4" s="51"/>
      <c r="D4" s="51"/>
      <c r="E4" s="51"/>
      <c r="F4" s="51"/>
      <c r="G4" s="51"/>
    </row>
    <row r="5" spans="1:15" ht="12" customHeight="1">
      <c r="A5" s="73" t="s">
        <v>29</v>
      </c>
      <c r="B5" s="75" t="s">
        <v>28</v>
      </c>
      <c r="C5" s="79">
        <v>2014</v>
      </c>
      <c r="D5" s="79">
        <v>2015</v>
      </c>
      <c r="E5" s="79">
        <v>2016</v>
      </c>
    </row>
    <row r="6" spans="1:15" ht="12" customHeight="1">
      <c r="A6" s="74"/>
      <c r="B6" s="76"/>
      <c r="C6" s="80"/>
      <c r="D6" s="80"/>
      <c r="E6" s="80"/>
      <c r="I6" s="2" t="s">
        <v>240</v>
      </c>
      <c r="K6" s="2">
        <v>2010</v>
      </c>
      <c r="L6" s="2">
        <v>2011</v>
      </c>
      <c r="M6" s="2">
        <v>2012</v>
      </c>
      <c r="N6" s="2">
        <v>2013</v>
      </c>
    </row>
    <row r="7" spans="1:15">
      <c r="A7" s="4" t="s">
        <v>46</v>
      </c>
      <c r="B7" s="6" t="s">
        <v>113</v>
      </c>
      <c r="C7" s="5">
        <v>71016717.836517453</v>
      </c>
      <c r="D7" s="5">
        <v>77979015.741854638</v>
      </c>
      <c r="E7" s="5">
        <v>83541324.647191823</v>
      </c>
      <c r="I7" s="48">
        <v>51688734.741157174</v>
      </c>
      <c r="K7" s="48">
        <v>30114849.536261559</v>
      </c>
      <c r="L7" s="48">
        <v>35333002.422919407</v>
      </c>
      <c r="M7" s="48">
        <v>41733979.351025231</v>
      </c>
      <c r="N7" s="48">
        <v>47285120.258332156</v>
      </c>
      <c r="O7" s="50"/>
    </row>
    <row r="8" spans="1:15">
      <c r="A8" s="4" t="s">
        <v>53</v>
      </c>
      <c r="B8" s="4" t="s">
        <v>47</v>
      </c>
      <c r="C8" s="5">
        <v>5953081.2660197057</v>
      </c>
      <c r="D8" s="5">
        <v>6536706.1714134403</v>
      </c>
      <c r="E8" s="5">
        <v>7002974.9310652763</v>
      </c>
      <c r="I8" s="5">
        <v>1242579.0786221344</v>
      </c>
      <c r="K8" s="36">
        <f>$K$7*J8</f>
        <v>0</v>
      </c>
      <c r="L8" s="36">
        <f>$L$7*J8</f>
        <v>0</v>
      </c>
      <c r="M8" s="36">
        <f>$M$7*J8</f>
        <v>0</v>
      </c>
      <c r="N8" s="36">
        <f>$N$7*J8</f>
        <v>0</v>
      </c>
      <c r="O8" s="36"/>
    </row>
    <row r="9" spans="1:15">
      <c r="A9" s="11" t="s">
        <v>114</v>
      </c>
      <c r="B9" s="8" t="s">
        <v>115</v>
      </c>
      <c r="C9" s="9">
        <v>1376738.4820796908</v>
      </c>
      <c r="D9" s="9">
        <v>1511710.4118166589</v>
      </c>
      <c r="E9" s="9">
        <v>1619541.9894012616</v>
      </c>
      <c r="I9" s="9">
        <v>447894.99954083405</v>
      </c>
      <c r="J9" s="2">
        <f t="shared" ref="J9:J40" si="0">I9/$I$7</f>
        <v>8.6652343452353359E-3</v>
      </c>
      <c r="K9" s="36">
        <f t="shared" ref="K9:K40" si="1">$K$7*J9</f>
        <v>260952.22850320808</v>
      </c>
      <c r="L9" s="36">
        <f t="shared" ref="L9:L40" si="2">$L$7*J9</f>
        <v>306168.7461153646</v>
      </c>
      <c r="M9" s="36">
        <f t="shared" ref="M9:M40" si="3">$M$7*J9</f>
        <v>361634.71123584616</v>
      </c>
      <c r="N9" s="36">
        <f t="shared" ref="N9:N40" si="4">$N$7*J9</f>
        <v>409736.64808108297</v>
      </c>
      <c r="O9" s="36"/>
    </row>
    <row r="10" spans="1:15">
      <c r="A10" s="11" t="s">
        <v>116</v>
      </c>
      <c r="B10" s="8" t="s">
        <v>117</v>
      </c>
      <c r="C10" s="21">
        <v>4576342.7839400144</v>
      </c>
      <c r="D10" s="21">
        <v>5024995.7595967799</v>
      </c>
      <c r="E10" s="21">
        <v>5383432.9416640131</v>
      </c>
      <c r="I10" s="9">
        <v>794684.0790813003</v>
      </c>
      <c r="J10" s="2">
        <f t="shared" si="0"/>
        <v>1.5374415393622177E-2</v>
      </c>
      <c r="K10" s="36">
        <f t="shared" si="1"/>
        <v>462998.2062869154</v>
      </c>
      <c r="L10" s="36">
        <f t="shared" si="2"/>
        <v>543224.25635382184</v>
      </c>
      <c r="M10" s="36">
        <f t="shared" si="3"/>
        <v>641635.53457151237</v>
      </c>
      <c r="N10" s="36">
        <f t="shared" si="4"/>
        <v>726981.08078897779</v>
      </c>
      <c r="O10" s="36"/>
    </row>
    <row r="11" spans="1:15">
      <c r="A11" s="4" t="s">
        <v>54</v>
      </c>
      <c r="B11" s="4" t="s">
        <v>25</v>
      </c>
      <c r="C11" s="5">
        <v>9178059.3138608634</v>
      </c>
      <c r="D11" s="5">
        <v>10077852.842520615</v>
      </c>
      <c r="E11" s="5">
        <v>10796714.578326577</v>
      </c>
      <c r="I11" s="5">
        <v>5558949.6551488871</v>
      </c>
      <c r="J11" s="2">
        <f t="shared" si="0"/>
        <v>0.10754663821791272</v>
      </c>
      <c r="K11" s="36">
        <f t="shared" si="1"/>
        <v>3238750.8280631984</v>
      </c>
      <c r="L11" s="36">
        <f t="shared" si="2"/>
        <v>3799945.6287303469</v>
      </c>
      <c r="M11" s="36">
        <f t="shared" si="3"/>
        <v>4488349.1786585506</v>
      </c>
      <c r="N11" s="36">
        <f t="shared" si="4"/>
        <v>5085355.721513344</v>
      </c>
      <c r="O11" s="36"/>
    </row>
    <row r="12" spans="1:15">
      <c r="A12" s="11" t="s">
        <v>118</v>
      </c>
      <c r="B12" s="11" t="s">
        <v>119</v>
      </c>
      <c r="C12" s="21">
        <v>0</v>
      </c>
      <c r="D12" s="21">
        <v>0</v>
      </c>
      <c r="E12" s="21">
        <v>0</v>
      </c>
      <c r="I12" s="9">
        <v>0</v>
      </c>
      <c r="J12" s="2">
        <f t="shared" si="0"/>
        <v>0</v>
      </c>
      <c r="K12" s="36">
        <f t="shared" si="1"/>
        <v>0</v>
      </c>
      <c r="L12" s="36">
        <f t="shared" si="2"/>
        <v>0</v>
      </c>
      <c r="M12" s="36">
        <f t="shared" si="3"/>
        <v>0</v>
      </c>
      <c r="N12" s="36">
        <f t="shared" si="4"/>
        <v>0</v>
      </c>
      <c r="O12" s="36"/>
    </row>
    <row r="13" spans="1:15">
      <c r="A13" s="11" t="s">
        <v>120</v>
      </c>
      <c r="B13" s="11" t="s">
        <v>121</v>
      </c>
      <c r="C13" s="21">
        <v>5800905.7428007089</v>
      </c>
      <c r="D13" s="21">
        <v>6369611.7479857598</v>
      </c>
      <c r="E13" s="21">
        <v>6823961.5216049831</v>
      </c>
      <c r="I13" s="9">
        <v>3304740.8556916965</v>
      </c>
      <c r="J13" s="2">
        <f t="shared" si="0"/>
        <v>6.393541788633289E-2</v>
      </c>
      <c r="K13" s="36">
        <f t="shared" si="1"/>
        <v>1925405.489684921</v>
      </c>
      <c r="L13" s="36">
        <f t="shared" si="2"/>
        <v>2259030.275088165</v>
      </c>
      <c r="M13" s="36">
        <f t="shared" si="3"/>
        <v>2668279.4098673859</v>
      </c>
      <c r="N13" s="36">
        <f t="shared" si="4"/>
        <v>3023193.9235219713</v>
      </c>
      <c r="O13" s="36"/>
    </row>
    <row r="14" spans="1:15">
      <c r="A14" s="11" t="s">
        <v>122</v>
      </c>
      <c r="B14" s="11" t="s">
        <v>123</v>
      </c>
      <c r="C14" s="21">
        <v>0</v>
      </c>
      <c r="D14" s="21">
        <v>0</v>
      </c>
      <c r="E14" s="21">
        <v>0</v>
      </c>
      <c r="I14" s="9">
        <v>0</v>
      </c>
      <c r="J14" s="2">
        <f t="shared" si="0"/>
        <v>0</v>
      </c>
      <c r="K14" s="36">
        <f t="shared" si="1"/>
        <v>0</v>
      </c>
      <c r="L14" s="36">
        <f t="shared" si="2"/>
        <v>0</v>
      </c>
      <c r="M14" s="36">
        <f t="shared" si="3"/>
        <v>0</v>
      </c>
      <c r="N14" s="36">
        <f t="shared" si="4"/>
        <v>0</v>
      </c>
      <c r="O14" s="36"/>
    </row>
    <row r="15" spans="1:15">
      <c r="A15" s="11" t="s">
        <v>124</v>
      </c>
      <c r="B15" s="11" t="s">
        <v>125</v>
      </c>
      <c r="C15" s="21">
        <v>3178172.4583191061</v>
      </c>
      <c r="D15" s="21">
        <v>3489752.3809549753</v>
      </c>
      <c r="E15" s="21">
        <v>3738679.3590828711</v>
      </c>
      <c r="I15" s="9">
        <v>2160550.1925146054</v>
      </c>
      <c r="J15" s="2">
        <f t="shared" si="0"/>
        <v>4.1799247037754755E-2</v>
      </c>
      <c r="K15" s="36">
        <f t="shared" si="1"/>
        <v>1258778.0352710111</v>
      </c>
      <c r="L15" s="36">
        <f t="shared" si="2"/>
        <v>1476892.8968611956</v>
      </c>
      <c r="M15" s="36">
        <f t="shared" si="3"/>
        <v>1744448.9127620596</v>
      </c>
      <c r="N15" s="36">
        <f t="shared" si="4"/>
        <v>1976482.4228879677</v>
      </c>
      <c r="O15" s="36"/>
    </row>
    <row r="16" spans="1:15">
      <c r="A16" s="11" t="s">
        <v>126</v>
      </c>
      <c r="B16" s="11" t="s">
        <v>127</v>
      </c>
      <c r="C16" s="21">
        <v>198981.11274104984</v>
      </c>
      <c r="D16" s="21">
        <v>218488.71357988086</v>
      </c>
      <c r="E16" s="21">
        <v>234073.69763872339</v>
      </c>
      <c r="I16" s="9">
        <v>93658.606942585669</v>
      </c>
      <c r="J16" s="2">
        <f t="shared" si="0"/>
        <v>1.8119732938250851E-3</v>
      </c>
      <c r="K16" s="36">
        <f t="shared" si="1"/>
        <v>54567.303107266693</v>
      </c>
      <c r="L16" s="36">
        <f t="shared" si="2"/>
        <v>64022.456780986991</v>
      </c>
      <c r="M16" s="36">
        <f t="shared" si="3"/>
        <v>75620.856029105271</v>
      </c>
      <c r="N16" s="36">
        <f t="shared" si="4"/>
        <v>85679.375103405371</v>
      </c>
      <c r="O16" s="36"/>
    </row>
    <row r="17" spans="1:15">
      <c r="A17" s="4" t="s">
        <v>55</v>
      </c>
      <c r="B17" s="4" t="s">
        <v>48</v>
      </c>
      <c r="C17" s="5">
        <v>7587428.0709756976</v>
      </c>
      <c r="D17" s="5">
        <v>8331280.1691120481</v>
      </c>
      <c r="E17" s="5">
        <v>8925557.4042969719</v>
      </c>
      <c r="I17" s="5">
        <v>7780755.6569210403</v>
      </c>
      <c r="J17" s="2">
        <f t="shared" si="0"/>
        <v>0.15053097538341581</v>
      </c>
      <c r="K17" s="36">
        <f t="shared" si="1"/>
        <v>4533217.6742182598</v>
      </c>
      <c r="L17" s="36">
        <f t="shared" si="2"/>
        <v>5318711.3179466529</v>
      </c>
      <c r="M17" s="36">
        <f t="shared" si="3"/>
        <v>6282256.6183411628</v>
      </c>
      <c r="N17" s="36">
        <f t="shared" si="4"/>
        <v>7117875.273608854</v>
      </c>
      <c r="O17" s="36"/>
    </row>
    <row r="18" spans="1:15">
      <c r="A18" s="11" t="s">
        <v>128</v>
      </c>
      <c r="B18" s="11" t="s">
        <v>129</v>
      </c>
      <c r="C18" s="21">
        <v>5478757.6787643861</v>
      </c>
      <c r="D18" s="21">
        <v>6015881.1093138186</v>
      </c>
      <c r="E18" s="21">
        <v>6444998.9783897856</v>
      </c>
      <c r="I18" s="9">
        <v>4933087.1066282066</v>
      </c>
      <c r="J18" s="2">
        <f t="shared" si="0"/>
        <v>9.543834128135921E-2</v>
      </c>
      <c r="K18" s="36">
        <f t="shared" si="1"/>
        <v>2874111.2876785127</v>
      </c>
      <c r="L18" s="36">
        <f t="shared" si="2"/>
        <v>3372123.1437336742</v>
      </c>
      <c r="M18" s="36">
        <f t="shared" si="3"/>
        <v>3983021.7643323443</v>
      </c>
      <c r="N18" s="36">
        <f t="shared" si="4"/>
        <v>4512813.444744816</v>
      </c>
      <c r="O18" s="36"/>
    </row>
    <row r="19" spans="1:15">
      <c r="A19" s="11" t="s">
        <v>130</v>
      </c>
      <c r="B19" s="11" t="s">
        <v>131</v>
      </c>
      <c r="C19" s="21">
        <v>2108670.392211312</v>
      </c>
      <c r="D19" s="21">
        <v>2315399.05979823</v>
      </c>
      <c r="E19" s="21">
        <v>2480558.4259071862</v>
      </c>
      <c r="I19" s="9">
        <v>2847668.5502928337</v>
      </c>
      <c r="J19" s="2">
        <f t="shared" si="0"/>
        <v>5.5092634102056608E-2</v>
      </c>
      <c r="K19" s="36">
        <f t="shared" si="1"/>
        <v>1659106.3865397472</v>
      </c>
      <c r="L19" s="36">
        <f t="shared" si="2"/>
        <v>1946588.1742129785</v>
      </c>
      <c r="M19" s="36">
        <f t="shared" si="3"/>
        <v>2299234.854008819</v>
      </c>
      <c r="N19" s="36">
        <f t="shared" si="4"/>
        <v>2605061.828864038</v>
      </c>
      <c r="O19" s="36"/>
    </row>
    <row r="20" spans="1:15">
      <c r="A20" s="4" t="s">
        <v>56</v>
      </c>
      <c r="B20" s="4" t="s">
        <v>14</v>
      </c>
      <c r="C20" s="5">
        <v>1869071.5597790182</v>
      </c>
      <c r="D20" s="5">
        <v>2052310.56887447</v>
      </c>
      <c r="E20" s="5">
        <v>2198703.6112226676</v>
      </c>
      <c r="I20" s="5">
        <v>743422.95346069126</v>
      </c>
      <c r="J20" s="2">
        <f t="shared" si="0"/>
        <v>1.4382688165681496E-2</v>
      </c>
      <c r="K20" s="36">
        <f t="shared" si="1"/>
        <v>433132.49003646802</v>
      </c>
      <c r="L20" s="36">
        <f t="shared" si="2"/>
        <v>508183.55580611859</v>
      </c>
      <c r="M20" s="36">
        <f t="shared" si="3"/>
        <v>600246.81091878645</v>
      </c>
      <c r="N20" s="36">
        <f t="shared" si="4"/>
        <v>680087.13955234026</v>
      </c>
      <c r="O20" s="36"/>
    </row>
    <row r="21" spans="1:15">
      <c r="A21" s="11" t="s">
        <v>132</v>
      </c>
      <c r="B21" s="11" t="s">
        <v>133</v>
      </c>
      <c r="C21" s="21">
        <v>1584556.2473865277</v>
      </c>
      <c r="D21" s="21">
        <v>1739902.1008440827</v>
      </c>
      <c r="E21" s="21">
        <v>1864010.783902843</v>
      </c>
      <c r="I21" s="9">
        <v>395999.50824140623</v>
      </c>
      <c r="J21" s="2">
        <f t="shared" si="0"/>
        <v>7.6612343139073101E-3</v>
      </c>
      <c r="K21" s="36">
        <f t="shared" si="1"/>
        <v>230716.91862536271</v>
      </c>
      <c r="L21" s="36">
        <f t="shared" si="2"/>
        <v>270694.41057584027</v>
      </c>
      <c r="M21" s="36">
        <f t="shared" si="3"/>
        <v>319733.79465997365</v>
      </c>
      <c r="N21" s="36">
        <f t="shared" si="4"/>
        <v>362262.38586036803</v>
      </c>
      <c r="O21" s="36"/>
    </row>
    <row r="22" spans="1:15">
      <c r="A22" s="11" t="s">
        <v>134</v>
      </c>
      <c r="B22" s="11" t="s">
        <v>135</v>
      </c>
      <c r="C22" s="21">
        <v>284515.31239249051</v>
      </c>
      <c r="D22" s="21">
        <v>312408.46803038742</v>
      </c>
      <c r="E22" s="21">
        <v>334692.82731982466</v>
      </c>
      <c r="I22" s="9">
        <v>347423.44521928497</v>
      </c>
      <c r="J22" s="2">
        <f t="shared" si="0"/>
        <v>6.7214538517741838E-3</v>
      </c>
      <c r="K22" s="36">
        <f t="shared" si="1"/>
        <v>202415.57141110525</v>
      </c>
      <c r="L22" s="36">
        <f t="shared" si="2"/>
        <v>237489.14523027823</v>
      </c>
      <c r="M22" s="36">
        <f t="shared" si="3"/>
        <v>280513.0162588128</v>
      </c>
      <c r="N22" s="36">
        <f t="shared" si="4"/>
        <v>317824.75369197218</v>
      </c>
      <c r="O22" s="36"/>
    </row>
    <row r="23" spans="1:15">
      <c r="A23" s="4" t="s">
        <v>57</v>
      </c>
      <c r="B23" s="4" t="s">
        <v>13</v>
      </c>
      <c r="C23" s="5">
        <v>7890016.3969912985</v>
      </c>
      <c r="D23" s="5">
        <v>8663533.4829302058</v>
      </c>
      <c r="E23" s="5">
        <v>9281510.6269777473</v>
      </c>
      <c r="I23" s="5">
        <v>4151575.9943833267</v>
      </c>
      <c r="J23" s="2">
        <f t="shared" si="0"/>
        <v>8.0318777682860026E-2</v>
      </c>
      <c r="K23" s="36">
        <f t="shared" si="1"/>
        <v>2418787.9048557724</v>
      </c>
      <c r="L23" s="36">
        <f t="shared" si="2"/>
        <v>2837903.5664744186</v>
      </c>
      <c r="M23" s="36">
        <f t="shared" si="3"/>
        <v>3352022.2093160665</v>
      </c>
      <c r="N23" s="36">
        <f t="shared" si="4"/>
        <v>3797883.0617362815</v>
      </c>
      <c r="O23" s="36"/>
    </row>
    <row r="24" spans="1:15">
      <c r="A24" s="11" t="s">
        <v>136</v>
      </c>
      <c r="B24" s="11" t="s">
        <v>137</v>
      </c>
      <c r="C24" s="21">
        <v>4750563.5269806208</v>
      </c>
      <c r="D24" s="21">
        <v>5216296.6599762579</v>
      </c>
      <c r="E24" s="21">
        <v>5588379.4964757338</v>
      </c>
      <c r="I24" s="9">
        <v>2934710.8662606189</v>
      </c>
      <c r="J24" s="2">
        <f t="shared" si="0"/>
        <v>5.6776604824181433E-2</v>
      </c>
      <c r="K24" s="36">
        <f t="shared" si="1"/>
        <v>1709818.9114600059</v>
      </c>
      <c r="L24" s="36">
        <f t="shared" si="2"/>
        <v>2006087.9158179404</v>
      </c>
      <c r="M24" s="36">
        <f t="shared" si="3"/>
        <v>2369513.6533537074</v>
      </c>
      <c r="N24" s="36">
        <f t="shared" si="4"/>
        <v>2684688.5869712206</v>
      </c>
      <c r="O24" s="36"/>
    </row>
    <row r="25" spans="1:15">
      <c r="A25" s="11" t="s">
        <v>138</v>
      </c>
      <c r="B25" s="11" t="s">
        <v>139</v>
      </c>
      <c r="C25" s="21">
        <v>3139452.8700106782</v>
      </c>
      <c r="D25" s="21">
        <v>3447236.8229539478</v>
      </c>
      <c r="E25" s="21">
        <v>3693131.130502013</v>
      </c>
      <c r="I25" s="9">
        <v>1216865.1281227081</v>
      </c>
      <c r="J25" s="2">
        <f t="shared" si="0"/>
        <v>2.3542172858678601E-2</v>
      </c>
      <c r="K25" s="36">
        <f t="shared" si="1"/>
        <v>708968.99339576671</v>
      </c>
      <c r="L25" s="36">
        <f t="shared" si="2"/>
        <v>831815.65065647848</v>
      </c>
      <c r="M25" s="36">
        <f t="shared" si="3"/>
        <v>982508.5559623593</v>
      </c>
      <c r="N25" s="36">
        <f t="shared" si="4"/>
        <v>1113194.4747650609</v>
      </c>
      <c r="O25" s="36"/>
    </row>
    <row r="26" spans="1:15">
      <c r="A26" s="4" t="s">
        <v>58</v>
      </c>
      <c r="B26" s="6" t="s">
        <v>49</v>
      </c>
      <c r="C26" s="5">
        <v>23117086.094734505</v>
      </c>
      <c r="D26" s="5">
        <v>25383426.260797609</v>
      </c>
      <c r="E26" s="5">
        <v>27194047.446448471</v>
      </c>
      <c r="I26" s="5">
        <v>18351704.240807593</v>
      </c>
      <c r="J26" s="2">
        <f t="shared" si="0"/>
        <v>0.35504262839297246</v>
      </c>
      <c r="K26" s="36">
        <f t="shared" si="1"/>
        <v>10692055.333013192</v>
      </c>
      <c r="L26" s="36">
        <f t="shared" si="2"/>
        <v>12544722.049248571</v>
      </c>
      <c r="M26" s="36">
        <f t="shared" si="3"/>
        <v>14817341.722086037</v>
      </c>
      <c r="N26" s="36">
        <f t="shared" si="4"/>
        <v>16788233.380396038</v>
      </c>
      <c r="O26" s="36"/>
    </row>
    <row r="27" spans="1:15">
      <c r="A27" s="11" t="s">
        <v>140</v>
      </c>
      <c r="B27" s="11" t="s">
        <v>141</v>
      </c>
      <c r="C27" s="21">
        <v>16939611.695963066</v>
      </c>
      <c r="D27" s="21">
        <v>18600328.026159108</v>
      </c>
      <c r="E27" s="21">
        <v>19927105.098655108</v>
      </c>
      <c r="I27" s="9">
        <v>12614418.797903171</v>
      </c>
      <c r="J27" s="2">
        <f t="shared" si="0"/>
        <v>0.24404580342453103</v>
      </c>
      <c r="K27" s="36">
        <f t="shared" si="1"/>
        <v>7349402.650085818</v>
      </c>
      <c r="L27" s="36">
        <f t="shared" si="2"/>
        <v>8622870.9637022689</v>
      </c>
      <c r="M27" s="36">
        <f t="shared" si="3"/>
        <v>10185002.520823741</v>
      </c>
      <c r="N27" s="36">
        <f t="shared" si="4"/>
        <v>11539735.163470238</v>
      </c>
      <c r="O27" s="36"/>
    </row>
    <row r="28" spans="1:15">
      <c r="A28" s="11" t="s">
        <v>142</v>
      </c>
      <c r="B28" s="11" t="s">
        <v>143</v>
      </c>
      <c r="C28" s="21">
        <v>6177474.3987714387</v>
      </c>
      <c r="D28" s="21">
        <v>6783098.2346385</v>
      </c>
      <c r="E28" s="21">
        <v>7266942.3477933621</v>
      </c>
      <c r="I28" s="9">
        <v>5737285.4429044239</v>
      </c>
      <c r="J28" s="2">
        <f t="shared" si="0"/>
        <v>0.11099682496844149</v>
      </c>
      <c r="K28" s="36">
        <f t="shared" si="1"/>
        <v>3342652.6829273757</v>
      </c>
      <c r="L28" s="36">
        <f t="shared" si="2"/>
        <v>3921851.0855463045</v>
      </c>
      <c r="M28" s="36">
        <f t="shared" si="3"/>
        <v>4632339.201262299</v>
      </c>
      <c r="N28" s="36">
        <f t="shared" si="4"/>
        <v>5248498.2169258008</v>
      </c>
      <c r="O28" s="36"/>
    </row>
    <row r="29" spans="1:15">
      <c r="A29" s="4" t="s">
        <v>59</v>
      </c>
      <c r="B29" s="4" t="s">
        <v>50</v>
      </c>
      <c r="C29" s="5">
        <v>13261951.425743848</v>
      </c>
      <c r="D29" s="5">
        <v>14562119.32205095</v>
      </c>
      <c r="E29" s="5">
        <v>15600847.564707531</v>
      </c>
      <c r="I29" s="5">
        <v>11638197.043220807</v>
      </c>
      <c r="J29" s="2">
        <f t="shared" si="0"/>
        <v>0.22515925571600204</v>
      </c>
      <c r="K29" s="36">
        <f t="shared" si="1"/>
        <v>6780637.1075840415</v>
      </c>
      <c r="L29" s="36">
        <f t="shared" si="2"/>
        <v>7955552.5277562309</v>
      </c>
      <c r="M29" s="36">
        <f t="shared" si="3"/>
        <v>9396791.7287438381</v>
      </c>
      <c r="N29" s="36">
        <f t="shared" si="4"/>
        <v>10646682.483807718</v>
      </c>
      <c r="O29" s="36"/>
    </row>
    <row r="30" spans="1:15">
      <c r="A30" s="11" t="s">
        <v>144</v>
      </c>
      <c r="B30" s="11" t="s">
        <v>145</v>
      </c>
      <c r="C30" s="21">
        <v>8222040.4034691313</v>
      </c>
      <c r="D30" s="21">
        <v>9028108.2762543652</v>
      </c>
      <c r="E30" s="21">
        <v>9672090.8475348111</v>
      </c>
      <c r="I30" s="9">
        <v>7391515.1380837979</v>
      </c>
      <c r="J30" s="2">
        <f t="shared" si="0"/>
        <v>0.14300050436712086</v>
      </c>
      <c r="K30" s="36">
        <f t="shared" si="1"/>
        <v>4306438.6726253582</v>
      </c>
      <c r="L30" s="36">
        <f t="shared" si="2"/>
        <v>5052637.167282179</v>
      </c>
      <c r="M30" s="36">
        <f t="shared" si="3"/>
        <v>5967980.0964436159</v>
      </c>
      <c r="N30" s="36">
        <f t="shared" si="4"/>
        <v>6761796.0460014623</v>
      </c>
      <c r="O30" s="36"/>
    </row>
    <row r="31" spans="1:15">
      <c r="A31" s="11" t="s">
        <v>146</v>
      </c>
      <c r="B31" s="11" t="s">
        <v>147</v>
      </c>
      <c r="C31" s="21">
        <v>5039911.0222747158</v>
      </c>
      <c r="D31" s="21">
        <v>5534011.0457965825</v>
      </c>
      <c r="E31" s="21">
        <v>5928756.7171727186</v>
      </c>
      <c r="I31" s="9">
        <v>4246681.9051370081</v>
      </c>
      <c r="J31" s="2">
        <f t="shared" si="0"/>
        <v>8.2158751348881176E-2</v>
      </c>
      <c r="K31" s="36">
        <f t="shared" si="1"/>
        <v>2474198.4349586829</v>
      </c>
      <c r="L31" s="36">
        <f t="shared" si="2"/>
        <v>2902915.3604740519</v>
      </c>
      <c r="M31" s="36">
        <f t="shared" si="3"/>
        <v>3428811.6323002232</v>
      </c>
      <c r="N31" s="36">
        <f t="shared" si="4"/>
        <v>3884886.4378062556</v>
      </c>
      <c r="O31" s="36"/>
    </row>
    <row r="32" spans="1:15">
      <c r="A32" s="4" t="s">
        <v>60</v>
      </c>
      <c r="B32" s="4" t="s">
        <v>52</v>
      </c>
      <c r="C32" s="5">
        <v>2040451.8989973424</v>
      </c>
      <c r="D32" s="5">
        <v>2240492.5994847072</v>
      </c>
      <c r="E32" s="5">
        <v>2400308.8246562541</v>
      </c>
      <c r="I32" s="5">
        <v>2096121.0539895156</v>
      </c>
      <c r="J32" s="2">
        <f t="shared" si="0"/>
        <v>4.0552763856308488E-2</v>
      </c>
      <c r="K32" s="36">
        <f t="shared" si="1"/>
        <v>1221240.3818122761</v>
      </c>
      <c r="L32" s="36">
        <f t="shared" si="2"/>
        <v>1432850.9035910263</v>
      </c>
      <c r="M32" s="36">
        <f t="shared" si="3"/>
        <v>1692428.2094061808</v>
      </c>
      <c r="N32" s="36">
        <f t="shared" si="4"/>
        <v>1917542.3157532925</v>
      </c>
      <c r="O32" s="36"/>
    </row>
    <row r="33" spans="1:15">
      <c r="A33" s="11" t="s">
        <v>148</v>
      </c>
      <c r="B33" s="8" t="s">
        <v>149</v>
      </c>
      <c r="C33" s="9">
        <v>1472920.5335638614</v>
      </c>
      <c r="D33" s="9">
        <v>1617321.9063387467</v>
      </c>
      <c r="E33" s="9">
        <v>1732686.8408258124</v>
      </c>
      <c r="I33" s="9">
        <v>1331797.9444712324</v>
      </c>
      <c r="J33" s="2">
        <f t="shared" si="0"/>
        <v>2.576572924720457E-2</v>
      </c>
      <c r="K33" s="36">
        <f t="shared" si="1"/>
        <v>775931.05947161943</v>
      </c>
      <c r="L33" s="36">
        <f t="shared" si="2"/>
        <v>910380.57391976449</v>
      </c>
      <c r="M33" s="36">
        <f t="shared" si="3"/>
        <v>1075306.4123669425</v>
      </c>
      <c r="N33" s="36">
        <f t="shared" si="4"/>
        <v>1218335.6059976942</v>
      </c>
      <c r="O33" s="36"/>
    </row>
    <row r="34" spans="1:15">
      <c r="A34" s="11" t="s">
        <v>150</v>
      </c>
      <c r="B34" s="8" t="s">
        <v>151</v>
      </c>
      <c r="C34" s="9">
        <v>567531.36543348094</v>
      </c>
      <c r="D34" s="9">
        <v>623170.69314596034</v>
      </c>
      <c r="E34" s="9">
        <v>667621.9838304416</v>
      </c>
      <c r="I34" s="9">
        <v>764323.10951828328</v>
      </c>
      <c r="J34" s="2">
        <f t="shared" si="0"/>
        <v>1.4787034609103919E-2</v>
      </c>
      <c r="K34" s="36">
        <f t="shared" si="1"/>
        <v>445309.32234065677</v>
      </c>
      <c r="L34" s="36">
        <f t="shared" si="2"/>
        <v>522470.32967126189</v>
      </c>
      <c r="M34" s="36">
        <f t="shared" si="3"/>
        <v>617121.79703923839</v>
      </c>
      <c r="N34" s="36">
        <f t="shared" si="4"/>
        <v>699206.70975559845</v>
      </c>
      <c r="O34" s="36"/>
    </row>
    <row r="35" spans="1:15">
      <c r="A35" s="4" t="s">
        <v>61</v>
      </c>
      <c r="B35" s="4" t="s">
        <v>51</v>
      </c>
      <c r="C35" s="5">
        <v>0</v>
      </c>
      <c r="D35" s="5">
        <v>0</v>
      </c>
      <c r="E35" s="5">
        <v>0</v>
      </c>
      <c r="I35" s="5">
        <v>0</v>
      </c>
      <c r="J35" s="2">
        <f t="shared" si="0"/>
        <v>0</v>
      </c>
      <c r="K35" s="36">
        <f t="shared" si="1"/>
        <v>0</v>
      </c>
      <c r="L35" s="36">
        <f t="shared" si="2"/>
        <v>0</v>
      </c>
      <c r="M35" s="36">
        <f t="shared" si="3"/>
        <v>0</v>
      </c>
      <c r="N35" s="36">
        <f t="shared" si="4"/>
        <v>0</v>
      </c>
      <c r="O35" s="36"/>
    </row>
    <row r="36" spans="1:15">
      <c r="A36" s="11" t="s">
        <v>152</v>
      </c>
      <c r="B36" s="11" t="s">
        <v>153</v>
      </c>
      <c r="C36" s="9">
        <v>0</v>
      </c>
      <c r="D36" s="9">
        <v>0</v>
      </c>
      <c r="E36" s="9">
        <v>0</v>
      </c>
      <c r="I36" s="9">
        <v>0</v>
      </c>
      <c r="J36" s="2">
        <f t="shared" si="0"/>
        <v>0</v>
      </c>
      <c r="K36" s="36">
        <f t="shared" si="1"/>
        <v>0</v>
      </c>
      <c r="L36" s="36">
        <f t="shared" si="2"/>
        <v>0</v>
      </c>
      <c r="M36" s="36">
        <f t="shared" si="3"/>
        <v>0</v>
      </c>
      <c r="N36" s="36">
        <f t="shared" si="4"/>
        <v>0</v>
      </c>
      <c r="O36" s="36"/>
    </row>
    <row r="37" spans="1:15">
      <c r="A37" s="11" t="s">
        <v>154</v>
      </c>
      <c r="B37" s="11" t="s">
        <v>155</v>
      </c>
      <c r="C37" s="9">
        <v>0</v>
      </c>
      <c r="D37" s="9">
        <v>0</v>
      </c>
      <c r="E37" s="9">
        <v>0</v>
      </c>
      <c r="I37" s="9">
        <v>0</v>
      </c>
      <c r="J37" s="2">
        <f t="shared" si="0"/>
        <v>0</v>
      </c>
      <c r="K37" s="36">
        <f t="shared" si="1"/>
        <v>0</v>
      </c>
      <c r="L37" s="36">
        <f t="shared" si="2"/>
        <v>0</v>
      </c>
      <c r="M37" s="36">
        <f t="shared" si="3"/>
        <v>0</v>
      </c>
      <c r="N37" s="36">
        <f t="shared" si="4"/>
        <v>0</v>
      </c>
      <c r="O37" s="36"/>
    </row>
    <row r="38" spans="1:15">
      <c r="A38" s="4" t="s">
        <v>62</v>
      </c>
      <c r="B38" s="4" t="s">
        <v>15</v>
      </c>
      <c r="C38" s="5">
        <v>119571.80941517379</v>
      </c>
      <c r="D38" s="5">
        <v>131294.32467059672</v>
      </c>
      <c r="E38" s="5">
        <v>140659.65949032706</v>
      </c>
      <c r="I38" s="5">
        <v>125429.0646031791</v>
      </c>
      <c r="J38" s="2">
        <f t="shared" si="0"/>
        <v>2.4266228459894211E-3</v>
      </c>
      <c r="K38" s="36">
        <f t="shared" si="1"/>
        <v>73077.381888226228</v>
      </c>
      <c r="L38" s="36">
        <f t="shared" si="2"/>
        <v>85739.870896855806</v>
      </c>
      <c r="M38" s="36">
        <f t="shared" si="3"/>
        <v>101272.62774724858</v>
      </c>
      <c r="N38" s="36">
        <f t="shared" si="4"/>
        <v>114743.15309422601</v>
      </c>
      <c r="O38" s="36"/>
    </row>
    <row r="39" spans="1:15">
      <c r="A39" s="11" t="s">
        <v>215</v>
      </c>
      <c r="B39" s="11" t="s">
        <v>156</v>
      </c>
      <c r="C39" s="9">
        <v>41999.336887312427</v>
      </c>
      <c r="D39" s="9">
        <v>46116.844766361792</v>
      </c>
      <c r="E39" s="9">
        <v>49406.398165947772</v>
      </c>
      <c r="I39" s="9">
        <v>69958.503246212989</v>
      </c>
      <c r="J39" s="2">
        <f t="shared" si="0"/>
        <v>1.3534574525096376E-3</v>
      </c>
      <c r="K39" s="36">
        <f t="shared" si="1"/>
        <v>40759.167536059613</v>
      </c>
      <c r="L39" s="36">
        <f t="shared" si="2"/>
        <v>47821.715448841351</v>
      </c>
      <c r="M39" s="36">
        <f t="shared" si="3"/>
        <v>56485.165375528428</v>
      </c>
      <c r="N39" s="36">
        <f t="shared" si="4"/>
        <v>63998.398406454093</v>
      </c>
      <c r="O39" s="36"/>
    </row>
    <row r="40" spans="1:15">
      <c r="A40" s="11" t="s">
        <v>224</v>
      </c>
      <c r="B40" s="11" t="s">
        <v>157</v>
      </c>
      <c r="C40" s="9">
        <v>77572.472527861348</v>
      </c>
      <c r="D40" s="9">
        <v>85177.479904234919</v>
      </c>
      <c r="E40" s="9">
        <v>91253.261324379273</v>
      </c>
      <c r="I40" s="9">
        <v>55470.561356966107</v>
      </c>
      <c r="J40" s="2">
        <f t="shared" si="0"/>
        <v>1.0731653934797838E-3</v>
      </c>
      <c r="K40" s="36">
        <f t="shared" si="1"/>
        <v>32318.214352166618</v>
      </c>
      <c r="L40" s="36">
        <f t="shared" si="2"/>
        <v>37918.155448014455</v>
      </c>
      <c r="M40" s="36">
        <f t="shared" si="3"/>
        <v>44787.462371720161</v>
      </c>
      <c r="N40" s="36">
        <f t="shared" si="4"/>
        <v>50744.754687771921</v>
      </c>
      <c r="O40" s="36"/>
    </row>
    <row r="41" spans="1:15">
      <c r="A41" s="4" t="s">
        <v>63</v>
      </c>
      <c r="B41" s="6" t="s">
        <v>158</v>
      </c>
      <c r="C41" s="5">
        <v>41937854.015476689</v>
      </c>
      <c r="D41" s="5">
        <v>56331698.435960412</v>
      </c>
      <c r="E41" s="5">
        <v>61396393.856444202</v>
      </c>
      <c r="I41" s="5">
        <v>44112609.962727085</v>
      </c>
      <c r="J41" s="2">
        <f>I41/$I$41</f>
        <v>1</v>
      </c>
      <c r="K41" s="49">
        <v>15992942.748358656</v>
      </c>
      <c r="L41" s="49">
        <v>22867259.322538447</v>
      </c>
      <c r="M41" s="49">
        <v>30385087.231492378</v>
      </c>
      <c r="N41" s="49">
        <v>37369734.137782805</v>
      </c>
      <c r="O41" s="49"/>
    </row>
    <row r="42" spans="1:15">
      <c r="A42" s="4" t="s">
        <v>73</v>
      </c>
      <c r="B42" s="4" t="s">
        <v>65</v>
      </c>
      <c r="C42" s="5">
        <v>16221271.950806428</v>
      </c>
      <c r="D42" s="5">
        <v>21788711.445352308</v>
      </c>
      <c r="E42" s="5">
        <v>23747700.613785982</v>
      </c>
      <c r="I42" s="5">
        <v>14799043.960408658</v>
      </c>
      <c r="J42" s="2">
        <f t="shared" ref="J42:J79" si="5">I42/$I$41</f>
        <v>0.33548329996599835</v>
      </c>
      <c r="K42" s="36">
        <f>$K$41*J42</f>
        <v>5365365.2093866449</v>
      </c>
      <c r="L42" s="36">
        <f>$L$41*J42</f>
        <v>7671583.618703438</v>
      </c>
      <c r="M42" s="36">
        <f>$M$41*J42</f>
        <v>10193689.334175784</v>
      </c>
      <c r="N42" s="36">
        <f>$N$41*J42</f>
        <v>12536921.727395397</v>
      </c>
      <c r="O42" s="36"/>
    </row>
    <row r="43" spans="1:15">
      <c r="A43" s="11" t="s">
        <v>159</v>
      </c>
      <c r="B43" s="11" t="s">
        <v>160</v>
      </c>
      <c r="C43" s="21">
        <v>2990636.2410592274</v>
      </c>
      <c r="D43" s="21">
        <v>4017077.7169673867</v>
      </c>
      <c r="E43" s="21">
        <v>4378246.9286498874</v>
      </c>
      <c r="I43" s="21">
        <v>2424490.0896053514</v>
      </c>
      <c r="J43" s="2">
        <f t="shared" si="5"/>
        <v>5.4961383868556458E-2</v>
      </c>
      <c r="K43" s="36">
        <f t="shared" ref="K43:K79" si="6">$K$41*J43</f>
        <v>878994.26558038639</v>
      </c>
      <c r="L43" s="36">
        <f t="shared" ref="L43:L79" si="7">$L$41*J43</f>
        <v>1256816.2176478619</v>
      </c>
      <c r="M43" s="36">
        <f t="shared" ref="M43:M79" si="8">$M$41*J43</f>
        <v>1670006.443209626</v>
      </c>
      <c r="N43" s="36">
        <f t="shared" ref="N43:N79" si="9">$N$41*J43</f>
        <v>2053892.3030125794</v>
      </c>
      <c r="O43" s="36"/>
    </row>
    <row r="44" spans="1:15">
      <c r="A44" s="11" t="s">
        <v>161</v>
      </c>
      <c r="B44" s="8" t="s">
        <v>162</v>
      </c>
      <c r="C44" s="21">
        <v>11000268.289308213</v>
      </c>
      <c r="D44" s="21">
        <v>14775763.103169005</v>
      </c>
      <c r="E44" s="21">
        <v>16104228.99005945</v>
      </c>
      <c r="I44" s="21">
        <v>9924614.1225796081</v>
      </c>
      <c r="J44" s="2">
        <f t="shared" si="5"/>
        <v>0.22498360743028814</v>
      </c>
      <c r="K44" s="36">
        <f t="shared" si="6"/>
        <v>3598149.9529517973</v>
      </c>
      <c r="L44" s="36">
        <f t="shared" si="7"/>
        <v>5144758.4944285862</v>
      </c>
      <c r="M44" s="36">
        <f t="shared" si="8"/>
        <v>6836146.5374251418</v>
      </c>
      <c r="N44" s="36">
        <f t="shared" si="9"/>
        <v>8407577.5950291641</v>
      </c>
      <c r="O44" s="36"/>
    </row>
    <row r="45" spans="1:15">
      <c r="A45" s="11" t="s">
        <v>163</v>
      </c>
      <c r="B45" s="8" t="s">
        <v>164</v>
      </c>
      <c r="C45" s="21">
        <v>2230367.4204389872</v>
      </c>
      <c r="D45" s="21">
        <v>2995870.6252159164</v>
      </c>
      <c r="E45" s="21">
        <v>3265224.6950766407</v>
      </c>
      <c r="I45" s="21">
        <v>2449939.7482236987</v>
      </c>
      <c r="J45" s="2">
        <f t="shared" si="5"/>
        <v>5.5538308667153757E-2</v>
      </c>
      <c r="K45" s="36">
        <f t="shared" si="6"/>
        <v>888220.99085446133</v>
      </c>
      <c r="L45" s="36">
        <f t="shared" si="7"/>
        <v>1270008.9066269896</v>
      </c>
      <c r="M45" s="36">
        <f t="shared" si="8"/>
        <v>1687536.3535410161</v>
      </c>
      <c r="N45" s="36">
        <f t="shared" si="9"/>
        <v>2075451.8293536543</v>
      </c>
      <c r="O45" s="36"/>
    </row>
    <row r="46" spans="1:15">
      <c r="A46" s="4" t="s">
        <v>74</v>
      </c>
      <c r="B46" s="4" t="s">
        <v>66</v>
      </c>
      <c r="C46" s="5">
        <v>386499.20650892763</v>
      </c>
      <c r="D46" s="5">
        <v>519152.85743433936</v>
      </c>
      <c r="E46" s="5">
        <v>565829.08365478413</v>
      </c>
      <c r="I46" s="5">
        <v>361325.758559521</v>
      </c>
      <c r="J46" s="2">
        <f t="shared" si="5"/>
        <v>8.1909857264129901E-3</v>
      </c>
      <c r="K46" s="36">
        <f t="shared" si="6"/>
        <v>130997.96577514589</v>
      </c>
      <c r="L46" s="36">
        <f t="shared" si="7"/>
        <v>187305.39471309679</v>
      </c>
      <c r="M46" s="36">
        <f t="shared" si="8"/>
        <v>248883.81580896766</v>
      </c>
      <c r="N46" s="36">
        <f t="shared" si="9"/>
        <v>306094.95892242721</v>
      </c>
      <c r="O46" s="36"/>
    </row>
    <row r="47" spans="1:15">
      <c r="A47" s="11" t="s">
        <v>165</v>
      </c>
      <c r="B47" s="11" t="s">
        <v>166</v>
      </c>
      <c r="C47" s="9">
        <v>30417.467619493251</v>
      </c>
      <c r="D47" s="9">
        <v>40857.303106032778</v>
      </c>
      <c r="E47" s="9">
        <v>44530.719702368609</v>
      </c>
      <c r="I47" s="9">
        <v>49744.598787551447</v>
      </c>
      <c r="J47" s="2">
        <f t="shared" si="5"/>
        <v>1.127672990321432E-3</v>
      </c>
      <c r="K47" s="36">
        <f t="shared" si="6"/>
        <v>18034.809573081067</v>
      </c>
      <c r="L47" s="36">
        <f t="shared" si="7"/>
        <v>25786.790700702571</v>
      </c>
      <c r="M47" s="36">
        <f t="shared" si="8"/>
        <v>34264.442179514568</v>
      </c>
      <c r="N47" s="36">
        <f t="shared" si="9"/>
        <v>42140.839842670437</v>
      </c>
      <c r="O47" s="36"/>
    </row>
    <row r="48" spans="1:15">
      <c r="A48" s="11" t="s">
        <v>167</v>
      </c>
      <c r="B48" s="8" t="s">
        <v>168</v>
      </c>
      <c r="C48" s="9">
        <v>304432.11121364281</v>
      </c>
      <c r="D48" s="9">
        <v>408918.82252203429</v>
      </c>
      <c r="E48" s="9">
        <v>445684.07805806963</v>
      </c>
      <c r="I48" s="9">
        <v>241040.34466331889</v>
      </c>
      <c r="J48" s="2">
        <f t="shared" si="5"/>
        <v>5.46420501681913E-3</v>
      </c>
      <c r="K48" s="36">
        <f t="shared" si="6"/>
        <v>87388.717999282497</v>
      </c>
      <c r="L48" s="36">
        <f t="shared" si="7"/>
        <v>124951.3931111186</v>
      </c>
      <c r="M48" s="36">
        <f t="shared" si="8"/>
        <v>166030.34608680755</v>
      </c>
      <c r="N48" s="36">
        <f t="shared" si="9"/>
        <v>204195.88875286991</v>
      </c>
      <c r="O48" s="36"/>
    </row>
    <row r="49" spans="1:15">
      <c r="A49" s="11" t="s">
        <v>169</v>
      </c>
      <c r="B49" s="8" t="s">
        <v>170</v>
      </c>
      <c r="C49" s="9">
        <v>51649.627675791555</v>
      </c>
      <c r="D49" s="9">
        <v>69376.731806272292</v>
      </c>
      <c r="E49" s="9">
        <v>75614.285894345972</v>
      </c>
      <c r="I49" s="9">
        <v>70540.81510865067</v>
      </c>
      <c r="J49" s="2">
        <f t="shared" si="5"/>
        <v>1.5991077192724274E-3</v>
      </c>
      <c r="K49" s="36">
        <f t="shared" si="6"/>
        <v>25574.438202782316</v>
      </c>
      <c r="L49" s="36">
        <f t="shared" si="7"/>
        <v>36567.210901275612</v>
      </c>
      <c r="M49" s="36">
        <f t="shared" si="8"/>
        <v>48589.027542645534</v>
      </c>
      <c r="N49" s="36">
        <f t="shared" si="9"/>
        <v>59758.230326886835</v>
      </c>
      <c r="O49" s="36"/>
    </row>
    <row r="50" spans="1:15">
      <c r="A50" s="4" t="s">
        <v>75</v>
      </c>
      <c r="B50" s="4" t="s">
        <v>67</v>
      </c>
      <c r="C50" s="5">
        <v>2129880.9952257075</v>
      </c>
      <c r="D50" s="5">
        <v>2860895.4068861185</v>
      </c>
      <c r="E50" s="5">
        <v>3118114.0647295597</v>
      </c>
      <c r="I50" s="5">
        <v>6124059.6845298326</v>
      </c>
      <c r="J50" s="2">
        <f t="shared" si="5"/>
        <v>0.13882787007398456</v>
      </c>
      <c r="K50" s="36">
        <f t="shared" si="6"/>
        <v>2220266.1779698092</v>
      </c>
      <c r="L50" s="36">
        <f t="shared" si="7"/>
        <v>3174612.9061774798</v>
      </c>
      <c r="M50" s="36">
        <f t="shared" si="8"/>
        <v>4218296.9423603108</v>
      </c>
      <c r="N50" s="36">
        <f t="shared" si="9"/>
        <v>5187960.5955794565</v>
      </c>
      <c r="O50" s="36"/>
    </row>
    <row r="51" spans="1:15">
      <c r="A51" s="11" t="s">
        <v>171</v>
      </c>
      <c r="B51" s="11" t="s">
        <v>172</v>
      </c>
      <c r="C51" s="9">
        <v>408835.21103412169</v>
      </c>
      <c r="D51" s="9">
        <v>549154.99036925647</v>
      </c>
      <c r="E51" s="9">
        <v>598528.6617138345</v>
      </c>
      <c r="I51" s="9">
        <v>1254107.7306989289</v>
      </c>
      <c r="J51" s="2">
        <f t="shared" si="5"/>
        <v>2.8429687832086704E-2</v>
      </c>
      <c r="K51" s="36">
        <f t="shared" si="6"/>
        <v>454674.36985227134</v>
      </c>
      <c r="L51" s="36">
        <f t="shared" si="7"/>
        <v>650109.04411514255</v>
      </c>
      <c r="M51" s="36">
        <f t="shared" si="8"/>
        <v>863838.54474205198</v>
      </c>
      <c r="N51" s="36">
        <f t="shared" si="9"/>
        <v>1062409.875905239</v>
      </c>
      <c r="O51" s="36"/>
    </row>
    <row r="52" spans="1:15">
      <c r="A52" s="11" t="s">
        <v>173</v>
      </c>
      <c r="B52" s="8" t="s">
        <v>174</v>
      </c>
      <c r="C52" s="9">
        <v>1487877.2913518152</v>
      </c>
      <c r="D52" s="9">
        <v>1998544.1995962227</v>
      </c>
      <c r="E52" s="9">
        <v>2178230.2011968386</v>
      </c>
      <c r="I52" s="9">
        <v>3645030.8166734157</v>
      </c>
      <c r="J52" s="2">
        <f t="shared" si="5"/>
        <v>8.2630132738762949E-2</v>
      </c>
      <c r="K52" s="36">
        <f t="shared" si="6"/>
        <v>1321498.982180312</v>
      </c>
      <c r="L52" s="36">
        <f t="shared" si="7"/>
        <v>1889524.6731930664</v>
      </c>
      <c r="M52" s="36">
        <f t="shared" si="8"/>
        <v>2510723.7912171064</v>
      </c>
      <c r="N52" s="36">
        <f t="shared" si="9"/>
        <v>3087866.0922172745</v>
      </c>
      <c r="O52" s="36"/>
    </row>
    <row r="53" spans="1:15">
      <c r="A53" s="11" t="s">
        <v>175</v>
      </c>
      <c r="B53" s="8" t="s">
        <v>176</v>
      </c>
      <c r="C53" s="9">
        <v>233168.49283977016</v>
      </c>
      <c r="D53" s="9">
        <v>313196.21692063904</v>
      </c>
      <c r="E53" s="9">
        <v>341355.20181888586</v>
      </c>
      <c r="I53" s="9">
        <v>1224921.1371574879</v>
      </c>
      <c r="J53" s="2">
        <f t="shared" si="5"/>
        <v>2.7768049503134912E-2</v>
      </c>
      <c r="K53" s="36">
        <f t="shared" si="6"/>
        <v>444092.82593722566</v>
      </c>
      <c r="L53" s="36">
        <f t="shared" si="7"/>
        <v>634979.18886927085</v>
      </c>
      <c r="M53" s="36">
        <f t="shared" si="8"/>
        <v>843734.60640115291</v>
      </c>
      <c r="N53" s="36">
        <f t="shared" si="9"/>
        <v>1037684.6274569435</v>
      </c>
      <c r="O53" s="36"/>
    </row>
    <row r="54" spans="1:15">
      <c r="A54" s="4" t="s">
        <v>76</v>
      </c>
      <c r="B54" s="4" t="s">
        <v>68</v>
      </c>
      <c r="C54" s="5">
        <v>13266807.635584339</v>
      </c>
      <c r="D54" s="5">
        <v>17820220.525824621</v>
      </c>
      <c r="E54" s="5">
        <v>19422408.845989659</v>
      </c>
      <c r="I54" s="5">
        <v>9568535.512947984</v>
      </c>
      <c r="J54" s="2">
        <f t="shared" si="5"/>
        <v>0.21691157066047351</v>
      </c>
      <c r="K54" s="36">
        <f t="shared" si="6"/>
        <v>3469054.3310295059</v>
      </c>
      <c r="L54" s="36">
        <f t="shared" si="7"/>
        <v>4960173.1363521703</v>
      </c>
      <c r="M54" s="36">
        <f t="shared" si="8"/>
        <v>6590876.9960385105</v>
      </c>
      <c r="N54" s="36">
        <f t="shared" si="9"/>
        <v>8105927.7269907836</v>
      </c>
      <c r="O54" s="36"/>
    </row>
    <row r="55" spans="1:15">
      <c r="A55" s="11" t="s">
        <v>177</v>
      </c>
      <c r="B55" s="11" t="s">
        <v>178</v>
      </c>
      <c r="C55" s="9">
        <v>3312750.7402663403</v>
      </c>
      <c r="D55" s="9">
        <v>4449747.848931917</v>
      </c>
      <c r="E55" s="9">
        <v>4849817.7594533144</v>
      </c>
      <c r="I55" s="9">
        <v>2236639.5095595913</v>
      </c>
      <c r="J55" s="2">
        <f t="shared" si="5"/>
        <v>5.0702951184467167E-2</v>
      </c>
      <c r="K55" s="36">
        <f t="shared" si="6"/>
        <v>810889.39546600706</v>
      </c>
      <c r="L55" s="36">
        <f t="shared" si="7"/>
        <v>1159437.5331532187</v>
      </c>
      <c r="M55" s="36">
        <f t="shared" si="8"/>
        <v>1540613.5946341346</v>
      </c>
      <c r="N55" s="36">
        <f t="shared" si="9"/>
        <v>1894755.8057645177</v>
      </c>
      <c r="O55" s="36"/>
    </row>
    <row r="56" spans="1:15">
      <c r="A56" s="11" t="s">
        <v>179</v>
      </c>
      <c r="B56" s="8" t="s">
        <v>180</v>
      </c>
      <c r="C56" s="9">
        <v>9954056.8953179996</v>
      </c>
      <c r="D56" s="9">
        <v>13370472.676892705</v>
      </c>
      <c r="E56" s="9">
        <v>14572591.08653635</v>
      </c>
      <c r="I56" s="9">
        <v>7331896.0033883918</v>
      </c>
      <c r="J56" s="2">
        <f t="shared" si="5"/>
        <v>0.16620861947600632</v>
      </c>
      <c r="K56" s="36">
        <f t="shared" si="6"/>
        <v>2658164.9355634986</v>
      </c>
      <c r="L56" s="36">
        <f t="shared" si="7"/>
        <v>3800735.6031989506</v>
      </c>
      <c r="M56" s="36">
        <f t="shared" si="8"/>
        <v>5050263.4014043752</v>
      </c>
      <c r="N56" s="36">
        <f t="shared" si="9"/>
        <v>6211171.9212262649</v>
      </c>
      <c r="O56" s="36"/>
    </row>
    <row r="57" spans="1:15">
      <c r="A57" s="11" t="s">
        <v>181</v>
      </c>
      <c r="B57" s="8" t="s">
        <v>182</v>
      </c>
      <c r="C57" s="9">
        <v>0</v>
      </c>
      <c r="D57" s="9">
        <v>0</v>
      </c>
      <c r="E57" s="9">
        <v>0</v>
      </c>
      <c r="I57" s="9">
        <v>0</v>
      </c>
      <c r="J57" s="2">
        <f t="shared" si="5"/>
        <v>0</v>
      </c>
      <c r="K57" s="36">
        <f t="shared" si="6"/>
        <v>0</v>
      </c>
      <c r="L57" s="36">
        <f t="shared" si="7"/>
        <v>0</v>
      </c>
      <c r="M57" s="36">
        <f t="shared" si="8"/>
        <v>0</v>
      </c>
      <c r="N57" s="36">
        <f t="shared" si="9"/>
        <v>0</v>
      </c>
      <c r="O57" s="36"/>
    </row>
    <row r="58" spans="1:15">
      <c r="A58" s="4" t="s">
        <v>77</v>
      </c>
      <c r="B58" s="4" t="s">
        <v>69</v>
      </c>
      <c r="C58" s="5">
        <v>3554018.3732977849</v>
      </c>
      <c r="D58" s="5">
        <v>4773822.9802266583</v>
      </c>
      <c r="E58" s="5">
        <v>5203029.981922878</v>
      </c>
      <c r="I58" s="5">
        <v>5592428.6284419671</v>
      </c>
      <c r="J58" s="2">
        <f t="shared" si="5"/>
        <v>0.12677619014534133</v>
      </c>
      <c r="K58" s="36">
        <f t="shared" si="6"/>
        <v>2027524.3508494748</v>
      </c>
      <c r="L58" s="36">
        <f t="shared" si="7"/>
        <v>2899024.0159769636</v>
      </c>
      <c r="M58" s="36">
        <f t="shared" si="8"/>
        <v>3852105.5964424605</v>
      </c>
      <c r="N58" s="36">
        <f t="shared" si="9"/>
        <v>4737592.5207324056</v>
      </c>
      <c r="O58" s="36"/>
    </row>
    <row r="59" spans="1:15">
      <c r="A59" s="11" t="s">
        <v>183</v>
      </c>
      <c r="B59" s="11" t="s">
        <v>184</v>
      </c>
      <c r="C59" s="9">
        <v>1182069.3871995362</v>
      </c>
      <c r="D59" s="9">
        <v>1587777.3866428949</v>
      </c>
      <c r="E59" s="9">
        <v>1730531.9827610988</v>
      </c>
      <c r="I59" s="9">
        <v>1715800.62569782</v>
      </c>
      <c r="J59" s="2">
        <f t="shared" si="5"/>
        <v>3.8895921759052217E-2</v>
      </c>
      <c r="K59" s="36">
        <f t="shared" si="6"/>
        <v>622060.24983715976</v>
      </c>
      <c r="L59" s="36">
        <f t="shared" si="7"/>
        <v>889443.12945341284</v>
      </c>
      <c r="M59" s="36">
        <f t="shared" si="8"/>
        <v>1181855.9755981041</v>
      </c>
      <c r="N59" s="36">
        <f t="shared" si="9"/>
        <v>1453530.2551797826</v>
      </c>
      <c r="O59" s="36"/>
    </row>
    <row r="60" spans="1:15">
      <c r="A60" s="11" t="s">
        <v>185</v>
      </c>
      <c r="B60" s="8" t="s">
        <v>186</v>
      </c>
      <c r="C60" s="9">
        <v>2371948.986098249</v>
      </c>
      <c r="D60" s="9">
        <v>3186045.5935837636</v>
      </c>
      <c r="E60" s="9">
        <v>3472497.9991617794</v>
      </c>
      <c r="I60" s="9">
        <v>3876628.0027441471</v>
      </c>
      <c r="J60" s="2">
        <f t="shared" si="5"/>
        <v>8.7880268386289109E-2</v>
      </c>
      <c r="K60" s="36">
        <f t="shared" si="6"/>
        <v>1405464.1010123149</v>
      </c>
      <c r="L60" s="36">
        <f t="shared" si="7"/>
        <v>2009580.8865235504</v>
      </c>
      <c r="M60" s="36">
        <f t="shared" si="8"/>
        <v>2670249.6208443567</v>
      </c>
      <c r="N60" s="36">
        <f t="shared" si="9"/>
        <v>3284062.2655526232</v>
      </c>
      <c r="O60" s="36"/>
    </row>
    <row r="61" spans="1:15">
      <c r="A61" s="11" t="s">
        <v>187</v>
      </c>
      <c r="B61" s="8" t="s">
        <v>188</v>
      </c>
      <c r="C61" s="9">
        <v>0</v>
      </c>
      <c r="D61" s="9">
        <v>0</v>
      </c>
      <c r="E61" s="9">
        <v>0</v>
      </c>
      <c r="I61" s="9">
        <v>0</v>
      </c>
      <c r="J61" s="2">
        <f t="shared" si="5"/>
        <v>0</v>
      </c>
      <c r="K61" s="36">
        <f t="shared" si="6"/>
        <v>0</v>
      </c>
      <c r="L61" s="36">
        <f t="shared" si="7"/>
        <v>0</v>
      </c>
      <c r="M61" s="36">
        <f t="shared" si="8"/>
        <v>0</v>
      </c>
      <c r="N61" s="36">
        <f t="shared" si="9"/>
        <v>0</v>
      </c>
      <c r="O61" s="36"/>
    </row>
    <row r="62" spans="1:15">
      <c r="A62" s="4" t="s">
        <v>78</v>
      </c>
      <c r="B62" s="4" t="s">
        <v>70</v>
      </c>
      <c r="C62" s="5">
        <v>376345.56399529491</v>
      </c>
      <c r="D62" s="5">
        <v>505514.29767652659</v>
      </c>
      <c r="E62" s="5">
        <v>550964.3021947107</v>
      </c>
      <c r="I62" s="5">
        <v>383717.01013342157</v>
      </c>
      <c r="J62" s="2">
        <f t="shared" si="5"/>
        <v>8.6985787161005194E-3</v>
      </c>
      <c r="K62" s="36">
        <f t="shared" si="6"/>
        <v>139115.87139868675</v>
      </c>
      <c r="L62" s="36">
        <f t="shared" si="7"/>
        <v>198912.65523858412</v>
      </c>
      <c r="M62" s="36">
        <f t="shared" si="8"/>
        <v>264307.07307871728</v>
      </c>
      <c r="N62" s="36">
        <f t="shared" si="9"/>
        <v>325063.5739972525</v>
      </c>
      <c r="O62" s="36"/>
    </row>
    <row r="63" spans="1:15">
      <c r="A63" s="11" t="s">
        <v>189</v>
      </c>
      <c r="B63" s="11" t="s">
        <v>190</v>
      </c>
      <c r="C63" s="9">
        <v>68760.736208870774</v>
      </c>
      <c r="D63" s="9">
        <v>92360.688148785484</v>
      </c>
      <c r="E63" s="9">
        <v>100664.69401560076</v>
      </c>
      <c r="I63" s="9">
        <v>94779.081463107039</v>
      </c>
      <c r="J63" s="2">
        <f t="shared" si="5"/>
        <v>2.1485711578433141E-3</v>
      </c>
      <c r="K63" s="36">
        <f t="shared" si="6"/>
        <v>34361.975518162792</v>
      </c>
      <c r="L63" s="36">
        <f t="shared" si="7"/>
        <v>49131.933839329751</v>
      </c>
      <c r="M63" s="36">
        <f t="shared" si="8"/>
        <v>65284.522054137677</v>
      </c>
      <c r="N63" s="36">
        <f t="shared" si="9"/>
        <v>80291.532944712817</v>
      </c>
      <c r="O63" s="36"/>
    </row>
    <row r="64" spans="1:15">
      <c r="A64" s="11" t="s">
        <v>191</v>
      </c>
      <c r="B64" s="8" t="s">
        <v>192</v>
      </c>
      <c r="C64" s="9">
        <v>307584.82778642408</v>
      </c>
      <c r="D64" s="9">
        <v>413153.60952774103</v>
      </c>
      <c r="E64" s="9">
        <v>450299.60817910975</v>
      </c>
      <c r="I64" s="9">
        <v>288937.92867031455</v>
      </c>
      <c r="J64" s="2">
        <f t="shared" si="5"/>
        <v>6.5500075582572061E-3</v>
      </c>
      <c r="K64" s="36">
        <f t="shared" si="6"/>
        <v>104753.89588052397</v>
      </c>
      <c r="L64" s="36">
        <f t="shared" si="7"/>
        <v>149780.7213992544</v>
      </c>
      <c r="M64" s="36">
        <f t="shared" si="8"/>
        <v>199022.55102457959</v>
      </c>
      <c r="N64" s="36">
        <f t="shared" si="9"/>
        <v>244772.04105253972</v>
      </c>
      <c r="O64" s="36"/>
    </row>
    <row r="65" spans="1:15">
      <c r="A65" s="11" t="s">
        <v>193</v>
      </c>
      <c r="B65" s="8" t="s">
        <v>194</v>
      </c>
      <c r="C65" s="9">
        <v>0</v>
      </c>
      <c r="D65" s="9">
        <v>0</v>
      </c>
      <c r="E65" s="9">
        <v>0</v>
      </c>
      <c r="I65" s="9">
        <v>0</v>
      </c>
      <c r="J65" s="2">
        <f t="shared" si="5"/>
        <v>0</v>
      </c>
      <c r="K65" s="36">
        <f t="shared" si="6"/>
        <v>0</v>
      </c>
      <c r="L65" s="36">
        <f t="shared" si="7"/>
        <v>0</v>
      </c>
      <c r="M65" s="36">
        <f t="shared" si="8"/>
        <v>0</v>
      </c>
      <c r="N65" s="36">
        <f t="shared" si="9"/>
        <v>0</v>
      </c>
      <c r="O65" s="36"/>
    </row>
    <row r="66" spans="1:15">
      <c r="A66" s="4" t="s">
        <v>79</v>
      </c>
      <c r="B66" s="4" t="s">
        <v>71</v>
      </c>
      <c r="C66" s="5">
        <v>4332365.0555783696</v>
      </c>
      <c r="D66" s="5">
        <v>5819312.5889386218</v>
      </c>
      <c r="E66" s="5">
        <v>6342517.9358014883</v>
      </c>
      <c r="I66" s="5">
        <v>4507751.2669403665</v>
      </c>
      <c r="J66" s="2">
        <f t="shared" si="5"/>
        <v>0.10218736254212089</v>
      </c>
      <c r="K66" s="36">
        <f t="shared" si="6"/>
        <v>1634276.6387419093</v>
      </c>
      <c r="L66" s="36">
        <f t="shared" si="7"/>
        <v>2336744.91873693</v>
      </c>
      <c r="M66" s="36">
        <f t="shared" si="8"/>
        <v>3104971.9247984802</v>
      </c>
      <c r="N66" s="36">
        <f t="shared" si="9"/>
        <v>3818714.570440283</v>
      </c>
      <c r="O66" s="36"/>
    </row>
    <row r="67" spans="1:15">
      <c r="A67" s="11" t="s">
        <v>195</v>
      </c>
      <c r="B67" s="11" t="s">
        <v>196</v>
      </c>
      <c r="C67" s="9">
        <v>798530.1382576772</v>
      </c>
      <c r="D67" s="9">
        <v>1072600.3987652052</v>
      </c>
      <c r="E67" s="9">
        <v>1169036.232913024</v>
      </c>
      <c r="I67" s="9">
        <v>729389.68000751315</v>
      </c>
      <c r="J67" s="2">
        <f t="shared" si="5"/>
        <v>1.6534720584971289E-2</v>
      </c>
      <c r="K67" s="36">
        <f t="shared" si="6"/>
        <v>264438.8396755532</v>
      </c>
      <c r="L67" s="36">
        <f t="shared" si="7"/>
        <v>378103.74344225309</v>
      </c>
      <c r="M67" s="36">
        <f t="shared" si="8"/>
        <v>502408.92732270533</v>
      </c>
      <c r="N67" s="36">
        <f t="shared" si="9"/>
        <v>617898.11230290169</v>
      </c>
      <c r="O67" s="36"/>
    </row>
    <row r="68" spans="1:15">
      <c r="A68" s="11" t="s">
        <v>197</v>
      </c>
      <c r="B68" s="8" t="s">
        <v>198</v>
      </c>
      <c r="C68" s="9">
        <v>2853616.3763874471</v>
      </c>
      <c r="D68" s="9">
        <v>3833030.1094389143</v>
      </c>
      <c r="E68" s="9">
        <v>4177651.8868902214</v>
      </c>
      <c r="I68" s="9">
        <v>2984347.7580761602</v>
      </c>
      <c r="J68" s="2">
        <f t="shared" si="5"/>
        <v>6.7652940068560499E-2</v>
      </c>
      <c r="K68" s="36">
        <f t="shared" si="6"/>
        <v>1081969.5972746273</v>
      </c>
      <c r="L68" s="36">
        <f t="shared" si="7"/>
        <v>1547037.324479925</v>
      </c>
      <c r="M68" s="36">
        <f t="shared" si="8"/>
        <v>2055640.4854501367</v>
      </c>
      <c r="N68" s="36">
        <f t="shared" si="9"/>
        <v>2528172.3840014595</v>
      </c>
      <c r="O68" s="36"/>
    </row>
    <row r="69" spans="1:15">
      <c r="A69" s="11" t="s">
        <v>199</v>
      </c>
      <c r="B69" s="8" t="s">
        <v>200</v>
      </c>
      <c r="C69" s="9">
        <v>680218.54093324486</v>
      </c>
      <c r="D69" s="9">
        <v>913682.08073450252</v>
      </c>
      <c r="E69" s="9">
        <v>995829.81599824294</v>
      </c>
      <c r="I69" s="9">
        <v>794013.82885669265</v>
      </c>
      <c r="J69" s="2">
        <f t="shared" si="5"/>
        <v>1.7999701888589091E-2</v>
      </c>
      <c r="K69" s="36">
        <f t="shared" si="6"/>
        <v>287868.2017917285</v>
      </c>
      <c r="L69" s="36">
        <f t="shared" si="7"/>
        <v>411603.85081475176</v>
      </c>
      <c r="M69" s="36">
        <f t="shared" si="8"/>
        <v>546922.51202563767</v>
      </c>
      <c r="N69" s="36">
        <f t="shared" si="9"/>
        <v>672644.07413592143</v>
      </c>
      <c r="O69" s="36"/>
    </row>
    <row r="70" spans="1:15">
      <c r="A70" s="4" t="s">
        <v>80</v>
      </c>
      <c r="B70" s="4" t="s">
        <v>201</v>
      </c>
      <c r="C70" s="5">
        <v>88.421234295598936</v>
      </c>
      <c r="D70" s="5">
        <v>118.76903152547885</v>
      </c>
      <c r="E70" s="5">
        <v>129.4473704849587</v>
      </c>
      <c r="I70" s="5">
        <v>5194.9382813211796</v>
      </c>
      <c r="J70" s="2">
        <f t="shared" si="5"/>
        <v>1.177653801421099E-4</v>
      </c>
      <c r="K70" s="36">
        <f t="shared" si="6"/>
        <v>1883.414982351457</v>
      </c>
      <c r="L70" s="36">
        <f t="shared" si="7"/>
        <v>2692.9714869269465</v>
      </c>
      <c r="M70" s="36">
        <f t="shared" si="8"/>
        <v>3578.3113484678693</v>
      </c>
      <c r="N70" s="36">
        <f t="shared" si="9"/>
        <v>4400.8609465455738</v>
      </c>
      <c r="O70" s="36"/>
    </row>
    <row r="71" spans="1:15">
      <c r="A71" s="11" t="s">
        <v>202</v>
      </c>
      <c r="B71" s="11" t="s">
        <v>203</v>
      </c>
      <c r="C71" s="9">
        <v>21.850608232538853</v>
      </c>
      <c r="D71" s="9">
        <v>29.350139688679587</v>
      </c>
      <c r="E71" s="9">
        <v>31.988965113778459</v>
      </c>
      <c r="I71" s="9">
        <v>798.10710144264613</v>
      </c>
      <c r="J71" s="2">
        <f t="shared" si="5"/>
        <v>1.8092493328257069E-5</v>
      </c>
      <c r="K71" s="36">
        <f t="shared" si="6"/>
        <v>289.35220997387626</v>
      </c>
      <c r="L71" s="36">
        <f t="shared" si="7"/>
        <v>413.72573672855111</v>
      </c>
      <c r="M71" s="36">
        <f t="shared" si="8"/>
        <v>549.74198801428486</v>
      </c>
      <c r="N71" s="36">
        <f t="shared" si="9"/>
        <v>676.11166556657588</v>
      </c>
      <c r="O71" s="36"/>
    </row>
    <row r="72" spans="1:15">
      <c r="A72" s="11" t="s">
        <v>204</v>
      </c>
      <c r="B72" s="8" t="s">
        <v>205</v>
      </c>
      <c r="C72" s="9">
        <v>40.689496639161305</v>
      </c>
      <c r="D72" s="9">
        <v>54.654881800637284</v>
      </c>
      <c r="E72" s="9">
        <v>59.568817244594406</v>
      </c>
      <c r="I72" s="9">
        <v>3772.9350060127249</v>
      </c>
      <c r="J72" s="2">
        <f t="shared" si="5"/>
        <v>8.5529625410980288E-5</v>
      </c>
      <c r="K72" s="36">
        <f t="shared" si="6"/>
        <v>1367.8704024863694</v>
      </c>
      <c r="L72" s="36">
        <f t="shared" si="7"/>
        <v>1955.8281240324602</v>
      </c>
      <c r="M72" s="36">
        <f t="shared" si="8"/>
        <v>2598.8251289895034</v>
      </c>
      <c r="N72" s="36">
        <f t="shared" si="9"/>
        <v>3196.2193625124855</v>
      </c>
      <c r="O72" s="36"/>
    </row>
    <row r="73" spans="1:15">
      <c r="A73" s="11" t="s">
        <v>206</v>
      </c>
      <c r="B73" s="8" t="s">
        <v>207</v>
      </c>
      <c r="C73" s="9">
        <v>25.881129423898781</v>
      </c>
      <c r="D73" s="9">
        <v>34.764010036161991</v>
      </c>
      <c r="E73" s="9">
        <v>37.889588126585849</v>
      </c>
      <c r="I73" s="9">
        <v>623.89617386580903</v>
      </c>
      <c r="J73" s="2">
        <f t="shared" si="5"/>
        <v>1.4143261402872548E-5</v>
      </c>
      <c r="K73" s="36">
        <f t="shared" si="6"/>
        <v>226.1923698912114</v>
      </c>
      <c r="L73" s="36">
        <f t="shared" si="7"/>
        <v>323.41762616593547</v>
      </c>
      <c r="M73" s="36">
        <f t="shared" si="8"/>
        <v>429.74423146408162</v>
      </c>
      <c r="N73" s="36">
        <f t="shared" si="9"/>
        <v>528.52991846651219</v>
      </c>
      <c r="O73" s="36"/>
    </row>
    <row r="74" spans="1:15">
      <c r="A74" s="4" t="s">
        <v>220</v>
      </c>
      <c r="B74" s="4" t="s">
        <v>238</v>
      </c>
      <c r="C74" s="5">
        <v>0</v>
      </c>
      <c r="D74" s="5">
        <v>0</v>
      </c>
      <c r="E74" s="5">
        <v>0</v>
      </c>
      <c r="I74" s="5">
        <v>0</v>
      </c>
      <c r="J74" s="2">
        <f t="shared" si="5"/>
        <v>0</v>
      </c>
      <c r="K74" s="36">
        <f t="shared" si="6"/>
        <v>0</v>
      </c>
      <c r="L74" s="36">
        <f t="shared" si="7"/>
        <v>0</v>
      </c>
      <c r="M74" s="36">
        <f t="shared" si="8"/>
        <v>0</v>
      </c>
      <c r="N74" s="36">
        <f t="shared" si="9"/>
        <v>0</v>
      </c>
      <c r="O74" s="36"/>
    </row>
    <row r="75" spans="1:15">
      <c r="A75" s="11" t="s">
        <v>221</v>
      </c>
      <c r="B75" s="11" t="s">
        <v>236</v>
      </c>
      <c r="C75" s="21">
        <v>0</v>
      </c>
      <c r="D75" s="21">
        <v>0</v>
      </c>
      <c r="E75" s="21">
        <v>0</v>
      </c>
      <c r="I75" s="21">
        <v>0</v>
      </c>
      <c r="J75" s="2">
        <f t="shared" si="5"/>
        <v>0</v>
      </c>
      <c r="K75" s="36">
        <f t="shared" si="6"/>
        <v>0</v>
      </c>
      <c r="L75" s="36">
        <f t="shared" si="7"/>
        <v>0</v>
      </c>
      <c r="M75" s="36">
        <f t="shared" si="8"/>
        <v>0</v>
      </c>
      <c r="N75" s="36">
        <f t="shared" si="9"/>
        <v>0</v>
      </c>
      <c r="O75" s="36"/>
    </row>
    <row r="76" spans="1:15">
      <c r="A76" s="4" t="s">
        <v>81</v>
      </c>
      <c r="B76" s="4" t="s">
        <v>208</v>
      </c>
      <c r="C76" s="5">
        <v>1670576.8132455319</v>
      </c>
      <c r="D76" s="5">
        <v>2243949.5645896946</v>
      </c>
      <c r="E76" s="5">
        <v>2445699.5809946498</v>
      </c>
      <c r="I76" s="5">
        <v>2770553.2024840163</v>
      </c>
      <c r="J76" s="2">
        <f t="shared" si="5"/>
        <v>6.2806376789425813E-2</v>
      </c>
      <c r="K76" s="36">
        <f t="shared" si="6"/>
        <v>1004458.7882251289</v>
      </c>
      <c r="L76" s="36">
        <f t="shared" si="7"/>
        <v>1436209.7051528597</v>
      </c>
      <c r="M76" s="36">
        <f t="shared" si="8"/>
        <v>1908377.2374406816</v>
      </c>
      <c r="N76" s="36">
        <f t="shared" si="9"/>
        <v>2347057.6027782555</v>
      </c>
      <c r="O76" s="36"/>
    </row>
    <row r="77" spans="1:15">
      <c r="A77" s="11" t="s">
        <v>209</v>
      </c>
      <c r="B77" s="11" t="s">
        <v>210</v>
      </c>
      <c r="C77" s="9">
        <v>407555.65907710308</v>
      </c>
      <c r="D77" s="9">
        <v>547436.27259821084</v>
      </c>
      <c r="E77" s="9">
        <v>596655.41670029832</v>
      </c>
      <c r="I77" s="9">
        <v>944998.49241002451</v>
      </c>
      <c r="J77" s="2">
        <f t="shared" si="5"/>
        <v>2.1422411714212788E-2</v>
      </c>
      <c r="K77" s="36">
        <f t="shared" si="6"/>
        <v>342607.40407717292</v>
      </c>
      <c r="L77" s="36">
        <f t="shared" si="7"/>
        <v>489871.8439830892</v>
      </c>
      <c r="M77" s="36">
        <f t="shared" si="8"/>
        <v>650921.84864529979</v>
      </c>
      <c r="N77" s="36">
        <f t="shared" si="9"/>
        <v>800549.83035025594</v>
      </c>
      <c r="O77" s="36"/>
    </row>
    <row r="78" spans="1:15">
      <c r="A78" s="11" t="s">
        <v>211</v>
      </c>
      <c r="B78" s="8" t="s">
        <v>212</v>
      </c>
      <c r="C78" s="9">
        <v>1005608.8529412766</v>
      </c>
      <c r="D78" s="9">
        <v>1350752.3448270601</v>
      </c>
      <c r="E78" s="9">
        <v>1472196.3879678962</v>
      </c>
      <c r="I78" s="9">
        <v>1369003.679549966</v>
      </c>
      <c r="J78" s="2">
        <f t="shared" si="5"/>
        <v>3.1034293384742017E-2</v>
      </c>
      <c r="K78" s="36">
        <f t="shared" si="6"/>
        <v>496329.67733794486</v>
      </c>
      <c r="L78" s="36">
        <f t="shared" si="7"/>
        <v>709669.23472063511</v>
      </c>
      <c r="M78" s="36">
        <f t="shared" si="8"/>
        <v>942979.71166311298</v>
      </c>
      <c r="N78" s="36">
        <f t="shared" si="9"/>
        <v>1159743.2929417607</v>
      </c>
      <c r="O78" s="36"/>
    </row>
    <row r="79" spans="1:15">
      <c r="A79" s="11" t="s">
        <v>213</v>
      </c>
      <c r="B79" s="8" t="s">
        <v>214</v>
      </c>
      <c r="C79" s="9">
        <v>257412.30122715217</v>
      </c>
      <c r="D79" s="9">
        <v>345760.94716442353</v>
      </c>
      <c r="E79" s="9">
        <v>376847.77632645529</v>
      </c>
      <c r="I79" s="9">
        <v>456551.0305240255</v>
      </c>
      <c r="J79" s="2">
        <f t="shared" si="5"/>
        <v>1.0349671690470999E-2</v>
      </c>
      <c r="K79" s="36">
        <f t="shared" si="6"/>
        <v>165521.70681001103</v>
      </c>
      <c r="L79" s="36">
        <f t="shared" si="7"/>
        <v>236668.62644913519</v>
      </c>
      <c r="M79" s="36">
        <f t="shared" si="8"/>
        <v>314475.67713226849</v>
      </c>
      <c r="N79" s="36">
        <f t="shared" si="9"/>
        <v>386764.47948623839</v>
      </c>
      <c r="O79" s="36"/>
    </row>
    <row r="80" spans="1:15">
      <c r="A80" s="1" t="s">
        <v>243</v>
      </c>
    </row>
  </sheetData>
  <mergeCells count="8">
    <mergeCell ref="A1:E1"/>
    <mergeCell ref="A5:A6"/>
    <mergeCell ref="B5:B6"/>
    <mergeCell ref="C5:C6"/>
    <mergeCell ref="E5:E6"/>
    <mergeCell ref="D5:D6"/>
    <mergeCell ref="B2:E2"/>
    <mergeCell ref="B3:E3"/>
  </mergeCells>
  <phoneticPr fontId="0" type="noConversion"/>
  <pageMargins left="0.45" right="0.78740157499999996" top="0.984251969" bottom="0.984251969" header="0.49212598499999999" footer="0.49212598499999999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7"/>
  <sheetViews>
    <sheetView topLeftCell="A46" zoomScaleNormal="50" workbookViewId="0">
      <selection activeCell="C15" sqref="C15"/>
    </sheetView>
  </sheetViews>
  <sheetFormatPr defaultRowHeight="12.75"/>
  <cols>
    <col min="1" max="1" width="10.85546875" style="2" customWidth="1"/>
    <col min="2" max="2" width="7.140625" style="2" bestFit="1" customWidth="1"/>
    <col min="3" max="3" width="78.28515625" style="2" customWidth="1"/>
    <col min="4" max="4" width="15" style="2" bestFit="1" customWidth="1"/>
    <col min="5" max="6" width="15" style="14" bestFit="1" customWidth="1"/>
    <col min="7" max="7" width="22.140625" style="14" customWidth="1"/>
    <col min="8" max="9" width="9.140625" style="2"/>
    <col min="10" max="10" width="10.140625" style="2" bestFit="1" customWidth="1"/>
    <col min="11" max="16384" width="9.140625" style="2"/>
  </cols>
  <sheetData>
    <row r="1" spans="1:18">
      <c r="C1" s="78" t="s">
        <v>228</v>
      </c>
      <c r="D1" s="78"/>
      <c r="E1" s="78"/>
      <c r="F1" s="78"/>
      <c r="G1" s="62"/>
    </row>
    <row r="2" spans="1:18">
      <c r="C2" s="77" t="s">
        <v>264</v>
      </c>
      <c r="D2" s="77"/>
      <c r="E2" s="77"/>
      <c r="F2" s="77"/>
      <c r="G2" s="61"/>
    </row>
    <row r="3" spans="1:18">
      <c r="C3" s="78" t="s">
        <v>225</v>
      </c>
      <c r="D3" s="78"/>
      <c r="E3" s="78"/>
      <c r="F3" s="78"/>
      <c r="G3" s="62"/>
    </row>
    <row r="4" spans="1:18">
      <c r="C4" s="16"/>
      <c r="D4" s="16"/>
      <c r="E4" s="16"/>
      <c r="F4" s="16"/>
      <c r="G4" s="70"/>
    </row>
    <row r="5" spans="1:18">
      <c r="A5" s="73" t="s">
        <v>29</v>
      </c>
      <c r="B5" s="73" t="s">
        <v>111</v>
      </c>
      <c r="C5" s="75" t="s">
        <v>28</v>
      </c>
      <c r="D5" s="79">
        <v>2014</v>
      </c>
      <c r="E5" s="79">
        <v>2015</v>
      </c>
      <c r="F5" s="81">
        <v>2016</v>
      </c>
      <c r="G5" s="71"/>
    </row>
    <row r="6" spans="1:18">
      <c r="A6" s="74"/>
      <c r="B6" s="74"/>
      <c r="C6" s="76"/>
      <c r="D6" s="80"/>
      <c r="E6" s="80"/>
      <c r="F6" s="82"/>
      <c r="G6" s="1"/>
    </row>
    <row r="7" spans="1:18">
      <c r="A7" s="17"/>
      <c r="B7" s="17"/>
      <c r="C7" s="19" t="s">
        <v>110</v>
      </c>
      <c r="D7" s="18">
        <v>11961598833.069378</v>
      </c>
      <c r="E7" s="18">
        <v>12695292907.741861</v>
      </c>
      <c r="F7" s="18">
        <v>13117470194.39587</v>
      </c>
      <c r="G7" s="1"/>
    </row>
    <row r="8" spans="1:18">
      <c r="A8" s="3" t="s">
        <v>30</v>
      </c>
      <c r="B8" s="3"/>
      <c r="C8" s="4" t="s">
        <v>0</v>
      </c>
      <c r="D8" s="5">
        <v>11049302532.537945</v>
      </c>
      <c r="E8" s="5">
        <v>11769531733.204573</v>
      </c>
      <c r="F8" s="5">
        <v>12188501044.222986</v>
      </c>
      <c r="G8" s="2"/>
    </row>
    <row r="9" spans="1:18">
      <c r="A9" s="3" t="s">
        <v>31</v>
      </c>
      <c r="B9" s="3"/>
      <c r="C9" s="4" t="s">
        <v>1</v>
      </c>
      <c r="D9" s="5">
        <v>10893533503.37072</v>
      </c>
      <c r="E9" s="5">
        <v>11612622215.503794</v>
      </c>
      <c r="F9" s="5">
        <v>12031003813.929064</v>
      </c>
      <c r="G9" s="2"/>
    </row>
    <row r="10" spans="1:18">
      <c r="A10" s="3" t="s">
        <v>32</v>
      </c>
      <c r="B10" s="3"/>
      <c r="C10" s="6" t="s">
        <v>106</v>
      </c>
      <c r="D10" s="5">
        <v>3643256976.2966299</v>
      </c>
      <c r="E10" s="5">
        <v>3733783510.9619484</v>
      </c>
      <c r="F10" s="5">
        <v>3802602359.5491471</v>
      </c>
      <c r="G10" s="2"/>
    </row>
    <row r="11" spans="1:18">
      <c r="A11" s="11" t="s">
        <v>33</v>
      </c>
      <c r="B11" s="11">
        <v>100</v>
      </c>
      <c r="C11" s="8" t="s">
        <v>2</v>
      </c>
      <c r="D11" s="9">
        <v>485826322.43654031</v>
      </c>
      <c r="E11" s="9">
        <v>496749534.38820291</v>
      </c>
      <c r="F11" s="9">
        <v>497095429.67903346</v>
      </c>
      <c r="G11" s="2"/>
    </row>
    <row r="12" spans="1:18">
      <c r="A12" s="11" t="s">
        <v>245</v>
      </c>
      <c r="B12" s="11">
        <v>100</v>
      </c>
      <c r="C12" s="8" t="s">
        <v>246</v>
      </c>
      <c r="D12" s="9">
        <v>2200096130.8263845</v>
      </c>
      <c r="E12" s="9">
        <v>2253413892.2021375</v>
      </c>
      <c r="F12" s="9">
        <v>2310099425.5726237</v>
      </c>
      <c r="G12" s="2"/>
    </row>
    <row r="13" spans="1:18">
      <c r="A13" s="11" t="s">
        <v>34</v>
      </c>
      <c r="B13" s="11">
        <v>100</v>
      </c>
      <c r="C13" s="8" t="s">
        <v>3</v>
      </c>
      <c r="D13" s="9">
        <v>611821568.15346515</v>
      </c>
      <c r="E13" s="9">
        <v>611985157.23253322</v>
      </c>
      <c r="F13" s="9">
        <v>612297307.13272071</v>
      </c>
      <c r="G13" s="2"/>
    </row>
    <row r="14" spans="1:18">
      <c r="A14" s="11" t="s">
        <v>35</v>
      </c>
      <c r="B14" s="11">
        <v>100</v>
      </c>
      <c r="C14" s="8" t="s">
        <v>4</v>
      </c>
      <c r="D14" s="9">
        <v>44026702.462278575</v>
      </c>
      <c r="E14" s="9">
        <v>56033358.465528369</v>
      </c>
      <c r="F14" s="9">
        <v>58028945.955029748</v>
      </c>
      <c r="G14" s="2"/>
    </row>
    <row r="15" spans="1:18">
      <c r="A15" s="11" t="s">
        <v>36</v>
      </c>
      <c r="B15" s="11">
        <v>100</v>
      </c>
      <c r="C15" s="8" t="s">
        <v>5</v>
      </c>
      <c r="D15" s="9">
        <v>301486252.41796154</v>
      </c>
      <c r="E15" s="9">
        <v>315601568.67354608</v>
      </c>
      <c r="F15" s="9">
        <v>325081251.20973986</v>
      </c>
      <c r="G15" s="2"/>
    </row>
    <row r="16" spans="1:18">
      <c r="A16" s="4" t="s">
        <v>37</v>
      </c>
      <c r="B16" s="4"/>
      <c r="C16" s="6" t="s">
        <v>6</v>
      </c>
      <c r="D16" s="5">
        <v>7250276527.0740891</v>
      </c>
      <c r="E16" s="5">
        <v>7878838704.5418453</v>
      </c>
      <c r="F16" s="5">
        <v>8228401454.3799171</v>
      </c>
      <c r="G16"/>
      <c r="H16"/>
      <c r="I16"/>
      <c r="J16"/>
      <c r="K16"/>
      <c r="L16"/>
      <c r="M16"/>
      <c r="N16"/>
      <c r="O16"/>
      <c r="P16"/>
      <c r="Q16"/>
      <c r="R16"/>
    </row>
    <row r="17" spans="1:18">
      <c r="A17" s="11" t="s">
        <v>38</v>
      </c>
      <c r="B17" s="11">
        <v>100</v>
      </c>
      <c r="C17" s="8" t="s">
        <v>24</v>
      </c>
      <c r="D17" s="9">
        <v>5797938911.6472607</v>
      </c>
      <c r="E17" s="9">
        <v>6359785814.857646</v>
      </c>
      <c r="F17" s="9">
        <v>6649799691.3572531</v>
      </c>
      <c r="G17"/>
      <c r="H17"/>
      <c r="I17"/>
      <c r="J17"/>
      <c r="K17"/>
      <c r="L17"/>
      <c r="M17"/>
      <c r="N17"/>
      <c r="O17"/>
      <c r="P17"/>
      <c r="Q17"/>
      <c r="R17"/>
    </row>
    <row r="18" spans="1:18">
      <c r="A18" s="29" t="s">
        <v>222</v>
      </c>
      <c r="B18" s="31">
        <v>100</v>
      </c>
      <c r="C18" s="24" t="s">
        <v>223</v>
      </c>
      <c r="D18" s="26">
        <v>106846953.06718132</v>
      </c>
      <c r="E18" s="26">
        <v>106702462.84560028</v>
      </c>
      <c r="F18" s="26">
        <v>106825238.13000293</v>
      </c>
      <c r="G18"/>
      <c r="H18"/>
      <c r="I18"/>
      <c r="J18"/>
      <c r="K18"/>
      <c r="L18"/>
      <c r="M18"/>
      <c r="N18"/>
      <c r="O18"/>
      <c r="P18"/>
      <c r="Q18"/>
      <c r="R18"/>
    </row>
    <row r="19" spans="1:18">
      <c r="A19" s="11" t="s">
        <v>39</v>
      </c>
      <c r="B19" s="11">
        <v>100</v>
      </c>
      <c r="C19" s="8" t="s">
        <v>26</v>
      </c>
      <c r="D19" s="9">
        <v>1126038338.7406704</v>
      </c>
      <c r="E19" s="9">
        <v>1172981126.4384058</v>
      </c>
      <c r="F19" s="9">
        <v>1215105203.2168636</v>
      </c>
      <c r="G19"/>
      <c r="H19"/>
      <c r="I19"/>
      <c r="J19"/>
      <c r="K19"/>
      <c r="L19"/>
      <c r="M19"/>
      <c r="N19"/>
      <c r="O19"/>
      <c r="P19"/>
      <c r="Q19"/>
      <c r="R19"/>
    </row>
    <row r="20" spans="1:18">
      <c r="A20" s="11" t="s">
        <v>40</v>
      </c>
      <c r="B20" s="11">
        <v>100</v>
      </c>
      <c r="C20" s="8" t="s">
        <v>27</v>
      </c>
      <c r="D20" s="9">
        <v>326299276.68615776</v>
      </c>
      <c r="E20" s="9">
        <v>346071763.24579293</v>
      </c>
      <c r="F20" s="9">
        <v>363496559.80580032</v>
      </c>
      <c r="G20"/>
      <c r="H20"/>
      <c r="I20"/>
      <c r="J20"/>
      <c r="K20"/>
      <c r="L20"/>
      <c r="M20"/>
      <c r="N20"/>
      <c r="O20"/>
      <c r="P20"/>
      <c r="Q20"/>
      <c r="R20"/>
    </row>
    <row r="21" spans="1:18">
      <c r="A21" s="4" t="s">
        <v>41</v>
      </c>
      <c r="B21" s="4"/>
      <c r="C21" s="6" t="s">
        <v>7</v>
      </c>
      <c r="D21" s="5">
        <v>155769029.16722521</v>
      </c>
      <c r="E21" s="5">
        <v>156909517.70077878</v>
      </c>
      <c r="F21" s="5">
        <v>157497230.29392335</v>
      </c>
      <c r="G21"/>
      <c r="H21"/>
      <c r="I21"/>
      <c r="J21"/>
      <c r="K21"/>
      <c r="L21"/>
      <c r="M21"/>
      <c r="N21"/>
      <c r="O21"/>
      <c r="P21"/>
      <c r="Q21"/>
      <c r="R21"/>
    </row>
    <row r="22" spans="1:18">
      <c r="A22" s="4" t="s">
        <v>42</v>
      </c>
      <c r="B22" s="4"/>
      <c r="C22" s="6" t="s">
        <v>8</v>
      </c>
      <c r="D22" s="5">
        <v>63808076.634558134</v>
      </c>
      <c r="E22" s="5">
        <v>64381297.006181926</v>
      </c>
      <c r="F22" s="5">
        <v>64910393.508963734</v>
      </c>
      <c r="G22"/>
      <c r="H22"/>
      <c r="I22"/>
      <c r="J22"/>
      <c r="K22"/>
      <c r="L22"/>
      <c r="M22"/>
      <c r="N22"/>
      <c r="O22"/>
      <c r="P22"/>
      <c r="Q22"/>
      <c r="R22"/>
    </row>
    <row r="23" spans="1:18">
      <c r="A23" s="11" t="s">
        <v>104</v>
      </c>
      <c r="B23" s="11">
        <v>150</v>
      </c>
      <c r="C23" s="8" t="s">
        <v>248</v>
      </c>
      <c r="D23" s="9">
        <v>13016706.192554321</v>
      </c>
      <c r="E23" s="9">
        <v>13006812.044141445</v>
      </c>
      <c r="F23" s="9">
        <v>12946668.043163799</v>
      </c>
      <c r="G23" s="2"/>
    </row>
    <row r="24" spans="1:18">
      <c r="A24" s="11" t="s">
        <v>105</v>
      </c>
      <c r="B24" s="11">
        <v>151</v>
      </c>
      <c r="C24" s="8" t="s">
        <v>249</v>
      </c>
      <c r="D24" s="9">
        <v>34040001.363554209</v>
      </c>
      <c r="E24" s="9">
        <v>34014127.166158706</v>
      </c>
      <c r="F24" s="9">
        <v>33856844.529137999</v>
      </c>
      <c r="G24" s="2"/>
    </row>
    <row r="25" spans="1:18">
      <c r="A25" s="7" t="s">
        <v>230</v>
      </c>
      <c r="B25" s="7">
        <v>160</v>
      </c>
      <c r="C25" s="8" t="s">
        <v>250</v>
      </c>
      <c r="D25" s="9">
        <v>9053572.629416788</v>
      </c>
      <c r="E25" s="9">
        <v>9382710.8026761487</v>
      </c>
      <c r="F25" s="9">
        <v>9786182.2028413378</v>
      </c>
      <c r="G25" s="2"/>
    </row>
    <row r="26" spans="1:18">
      <c r="A26" s="7" t="s">
        <v>239</v>
      </c>
      <c r="B26" s="7">
        <v>160</v>
      </c>
      <c r="C26" s="8" t="s">
        <v>251</v>
      </c>
      <c r="D26" s="9">
        <v>7697796.4490328152</v>
      </c>
      <c r="E26" s="9">
        <v>7977646.9932056302</v>
      </c>
      <c r="F26" s="9">
        <v>8320698.7338206032</v>
      </c>
      <c r="G26" s="2"/>
    </row>
    <row r="27" spans="1:18">
      <c r="A27" s="4" t="s">
        <v>43</v>
      </c>
      <c r="B27" s="4"/>
      <c r="C27" s="10" t="s">
        <v>9</v>
      </c>
      <c r="D27" s="5">
        <v>91960952.532667086</v>
      </c>
      <c r="E27" s="5">
        <v>92528220.694596872</v>
      </c>
      <c r="F27" s="5">
        <v>92586836.784959614</v>
      </c>
      <c r="G27" s="2"/>
    </row>
    <row r="28" spans="1:18">
      <c r="A28" s="11" t="s">
        <v>108</v>
      </c>
      <c r="B28" s="11">
        <v>111</v>
      </c>
      <c r="C28" s="11" t="s">
        <v>11</v>
      </c>
      <c r="D28" s="9">
        <v>282231.33358927781</v>
      </c>
      <c r="E28" s="9">
        <v>282302.1977643898</v>
      </c>
      <c r="F28" s="9">
        <v>282424.43078516365</v>
      </c>
      <c r="G28" s="2"/>
    </row>
    <row r="29" spans="1:18">
      <c r="A29" s="11" t="s">
        <v>219</v>
      </c>
      <c r="B29" s="7">
        <v>115</v>
      </c>
      <c r="C29" s="8" t="s">
        <v>231</v>
      </c>
      <c r="D29" s="9">
        <v>647.76653604937178</v>
      </c>
      <c r="E29" s="9">
        <v>647.92918078714251</v>
      </c>
      <c r="F29" s="9">
        <v>648.20972532998474</v>
      </c>
      <c r="G29" s="2"/>
    </row>
    <row r="30" spans="1:18">
      <c r="A30" s="11" t="s">
        <v>44</v>
      </c>
      <c r="B30" s="11">
        <v>114</v>
      </c>
      <c r="C30" s="8" t="s">
        <v>10</v>
      </c>
      <c r="D30" s="9">
        <v>91678073.432541758</v>
      </c>
      <c r="E30" s="9">
        <v>92245270.567651689</v>
      </c>
      <c r="F30" s="9">
        <v>92303764.144449115</v>
      </c>
      <c r="G30" s="2"/>
    </row>
    <row r="31" spans="1:18">
      <c r="A31" s="4" t="s">
        <v>99</v>
      </c>
      <c r="B31" s="4">
        <v>152</v>
      </c>
      <c r="C31" s="6" t="s">
        <v>98</v>
      </c>
      <c r="D31" s="5">
        <v>1627054.3920158979</v>
      </c>
      <c r="E31" s="5">
        <v>1627462.9216638508</v>
      </c>
      <c r="F31" s="5">
        <v>1628167.5910241602</v>
      </c>
      <c r="G31" s="2"/>
    </row>
    <row r="32" spans="1:18">
      <c r="A32" s="3" t="s">
        <v>233</v>
      </c>
      <c r="B32" s="4">
        <v>120</v>
      </c>
      <c r="C32" s="6" t="s">
        <v>241</v>
      </c>
      <c r="D32" s="5">
        <v>183861.42609769866</v>
      </c>
      <c r="E32" s="5">
        <v>183907.59102251273</v>
      </c>
      <c r="F32" s="5">
        <v>183987.22051378823</v>
      </c>
      <c r="G32" s="2"/>
    </row>
    <row r="33" spans="1:7">
      <c r="A33" s="3" t="s">
        <v>244</v>
      </c>
      <c r="B33" s="4">
        <v>100</v>
      </c>
      <c r="C33" s="6" t="s">
        <v>232</v>
      </c>
      <c r="D33" s="5">
        <v>1834193.7332616099</v>
      </c>
      <c r="E33" s="5">
        <v>1834654.2725796583</v>
      </c>
      <c r="F33" s="5">
        <v>1835448.6529833148</v>
      </c>
      <c r="G33" s="2"/>
    </row>
    <row r="34" spans="1:7">
      <c r="A34" s="4" t="s">
        <v>100</v>
      </c>
      <c r="B34" s="4">
        <v>101</v>
      </c>
      <c r="C34" s="6" t="s">
        <v>101</v>
      </c>
      <c r="D34" s="5">
        <v>437056397.08232218</v>
      </c>
      <c r="E34" s="5">
        <v>437166135.57472402</v>
      </c>
      <c r="F34" s="5">
        <v>437355422.57905674</v>
      </c>
      <c r="G34" s="2"/>
    </row>
    <row r="35" spans="1:7">
      <c r="A35" s="4" t="s">
        <v>102</v>
      </c>
      <c r="B35" s="4">
        <v>102</v>
      </c>
      <c r="C35" s="6" t="s">
        <v>103</v>
      </c>
      <c r="D35" s="5">
        <v>116324093.7431148</v>
      </c>
      <c r="E35" s="5">
        <v>116353301.02794714</v>
      </c>
      <c r="F35" s="5">
        <v>116403680.42837083</v>
      </c>
      <c r="G35" s="2"/>
    </row>
    <row r="36" spans="1:7">
      <c r="A36" s="4" t="s">
        <v>45</v>
      </c>
      <c r="B36" s="4"/>
      <c r="C36" s="6" t="s">
        <v>97</v>
      </c>
      <c r="D36" s="28">
        <v>355270700.15462047</v>
      </c>
      <c r="E36" s="28">
        <v>368595713.14935237</v>
      </c>
      <c r="F36" s="28">
        <v>371562443.70093513</v>
      </c>
      <c r="G36" s="2"/>
    </row>
    <row r="37" spans="1:7">
      <c r="A37" s="4" t="s">
        <v>46</v>
      </c>
      <c r="B37" s="4"/>
      <c r="C37" s="6" t="s">
        <v>12</v>
      </c>
      <c r="D37" s="28">
        <v>67448764.760507017</v>
      </c>
      <c r="E37" s="28">
        <v>70480928.40073812</v>
      </c>
      <c r="F37" s="28">
        <v>71922716.455640942</v>
      </c>
      <c r="G37" s="2"/>
    </row>
    <row r="38" spans="1:7">
      <c r="A38" s="11" t="s">
        <v>53</v>
      </c>
      <c r="B38" s="11">
        <v>100</v>
      </c>
      <c r="C38" s="11" t="s">
        <v>47</v>
      </c>
      <c r="D38" s="9">
        <v>5653992.3294719635</v>
      </c>
      <c r="E38" s="9">
        <v>5908167.9251918206</v>
      </c>
      <c r="F38" s="9">
        <v>6029027.9384491444</v>
      </c>
      <c r="G38" s="2"/>
    </row>
    <row r="39" spans="1:7">
      <c r="A39" s="11" t="s">
        <v>54</v>
      </c>
      <c r="B39" s="11">
        <v>100</v>
      </c>
      <c r="C39" s="11" t="s">
        <v>25</v>
      </c>
      <c r="D39" s="9">
        <v>8716944.1573412344</v>
      </c>
      <c r="E39" s="9">
        <v>9108814.9532211181</v>
      </c>
      <c r="F39" s="9">
        <v>9295148.7727645207</v>
      </c>
      <c r="G39" s="2"/>
    </row>
    <row r="40" spans="1:7">
      <c r="A40" s="11" t="s">
        <v>55</v>
      </c>
      <c r="B40" s="11">
        <v>100</v>
      </c>
      <c r="C40" s="11" t="s">
        <v>48</v>
      </c>
      <c r="D40" s="9">
        <v>7206227.8670016807</v>
      </c>
      <c r="E40" s="9">
        <v>7530184.3130408023</v>
      </c>
      <c r="F40" s="9">
        <v>7684224.9881583173</v>
      </c>
      <c r="G40" s="2"/>
    </row>
    <row r="41" spans="1:7">
      <c r="A41" s="11" t="s">
        <v>56</v>
      </c>
      <c r="B41" s="11">
        <v>100</v>
      </c>
      <c r="C41" s="11" t="s">
        <v>14</v>
      </c>
      <c r="D41" s="9">
        <v>1775167.4788223505</v>
      </c>
      <c r="E41" s="9">
        <v>1854970.2491728233</v>
      </c>
      <c r="F41" s="9">
        <v>1892916.314983011</v>
      </c>
      <c r="G41" s="2"/>
    </row>
    <row r="42" spans="1:7">
      <c r="A42" s="11" t="s">
        <v>57</v>
      </c>
      <c r="B42" s="11">
        <v>100</v>
      </c>
      <c r="C42" s="11" t="s">
        <v>13</v>
      </c>
      <c r="D42" s="12">
        <v>7493613.8437471064</v>
      </c>
      <c r="E42" s="12">
        <v>7830489.7452053726</v>
      </c>
      <c r="F42" s="12">
        <v>7990673.5968493884</v>
      </c>
      <c r="G42" s="2"/>
    </row>
    <row r="43" spans="1:7">
      <c r="A43" s="11" t="s">
        <v>58</v>
      </c>
      <c r="B43" s="11">
        <v>100</v>
      </c>
      <c r="C43" s="8" t="s">
        <v>49</v>
      </c>
      <c r="D43" s="13">
        <v>21955659.870701186</v>
      </c>
      <c r="E43" s="13">
        <v>22942677.99910732</v>
      </c>
      <c r="F43" s="13">
        <v>23412003.24548487</v>
      </c>
      <c r="G43" s="2"/>
    </row>
    <row r="44" spans="1:7">
      <c r="A44" s="11" t="s">
        <v>59</v>
      </c>
      <c r="B44" s="11">
        <v>100</v>
      </c>
      <c r="C44" s="11" t="s">
        <v>50</v>
      </c>
      <c r="D44" s="9">
        <v>12595657.321694838</v>
      </c>
      <c r="E44" s="9">
        <v>13161895.922079349</v>
      </c>
      <c r="F44" s="9">
        <v>13431141.301658224</v>
      </c>
      <c r="G44" s="2"/>
    </row>
    <row r="45" spans="1:7">
      <c r="A45" s="11" t="s">
        <v>60</v>
      </c>
      <c r="B45" s="11">
        <v>114</v>
      </c>
      <c r="C45" s="11" t="s">
        <v>52</v>
      </c>
      <c r="D45" s="9">
        <v>1937937.4932170273</v>
      </c>
      <c r="E45" s="9">
        <v>2025057.6002321506</v>
      </c>
      <c r="F45" s="9">
        <v>2066483.0457357084</v>
      </c>
      <c r="G45" s="2"/>
    </row>
    <row r="46" spans="1:7">
      <c r="A46" s="11" t="s">
        <v>61</v>
      </c>
      <c r="B46" s="11">
        <v>100</v>
      </c>
      <c r="C46" s="11" t="s">
        <v>51</v>
      </c>
      <c r="D46" s="9">
        <v>0</v>
      </c>
      <c r="E46" s="9">
        <v>0</v>
      </c>
      <c r="F46" s="9">
        <v>0</v>
      </c>
      <c r="G46" s="2"/>
    </row>
    <row r="47" spans="1:7">
      <c r="A47" s="11" t="s">
        <v>62</v>
      </c>
      <c r="B47" s="11">
        <v>100</v>
      </c>
      <c r="C47" s="11" t="s">
        <v>15</v>
      </c>
      <c r="D47" s="9">
        <v>113564.39850963026</v>
      </c>
      <c r="E47" s="9">
        <v>118669.69348735589</v>
      </c>
      <c r="F47" s="9">
        <v>121097.25155776377</v>
      </c>
      <c r="G47" s="2"/>
    </row>
    <row r="48" spans="1:7">
      <c r="A48" s="4" t="s">
        <v>63</v>
      </c>
      <c r="B48" s="4"/>
      <c r="C48" s="6" t="s">
        <v>64</v>
      </c>
      <c r="D48" s="28">
        <v>39830853.019172475</v>
      </c>
      <c r="E48" s="28">
        <v>50915113.077348873</v>
      </c>
      <c r="F48" s="28">
        <v>52857618.015808247</v>
      </c>
      <c r="G48" s="2"/>
    </row>
    <row r="49" spans="1:7">
      <c r="A49" s="11" t="s">
        <v>73</v>
      </c>
      <c r="B49" s="11">
        <v>100</v>
      </c>
      <c r="C49" s="11" t="s">
        <v>65</v>
      </c>
      <c r="D49" s="9">
        <v>15406298.534449516</v>
      </c>
      <c r="E49" s="9">
        <v>19693613.682019711</v>
      </c>
      <c r="F49" s="9">
        <v>20444961.160622355</v>
      </c>
      <c r="G49" s="2"/>
    </row>
    <row r="50" spans="1:7">
      <c r="A50" s="11" t="s">
        <v>74</v>
      </c>
      <c r="B50" s="11">
        <v>100</v>
      </c>
      <c r="C50" s="11" t="s">
        <v>66</v>
      </c>
      <c r="D50" s="9">
        <v>367081.08814539463</v>
      </c>
      <c r="E50" s="9">
        <v>469233.61401481077</v>
      </c>
      <c r="F50" s="9">
        <v>487135.73692928202</v>
      </c>
      <c r="G50" s="2"/>
    </row>
    <row r="51" spans="1:7">
      <c r="A51" s="11" t="s">
        <v>75</v>
      </c>
      <c r="B51" s="11">
        <v>100</v>
      </c>
      <c r="C51" s="11" t="s">
        <v>67</v>
      </c>
      <c r="D51" s="9">
        <v>2022873.5795078259</v>
      </c>
      <c r="E51" s="9">
        <v>2585805.4556914992</v>
      </c>
      <c r="F51" s="9">
        <v>2684458.6760024354</v>
      </c>
      <c r="G51" s="2"/>
    </row>
    <row r="52" spans="1:7">
      <c r="A52" s="11" t="s">
        <v>76</v>
      </c>
      <c r="B52" s="11">
        <v>100</v>
      </c>
      <c r="C52" s="11" t="s">
        <v>68</v>
      </c>
      <c r="D52" s="9">
        <v>12600269.55054936</v>
      </c>
      <c r="E52" s="9">
        <v>16106713.77443237</v>
      </c>
      <c r="F52" s="9">
        <v>16721214.443450928</v>
      </c>
      <c r="G52" s="2"/>
    </row>
    <row r="53" spans="1:7">
      <c r="A53" s="11" t="s">
        <v>77</v>
      </c>
      <c r="B53" s="11">
        <v>100</v>
      </c>
      <c r="C53" s="11" t="s">
        <v>69</v>
      </c>
      <c r="D53" s="9">
        <v>3375460.8283490525</v>
      </c>
      <c r="E53" s="9">
        <v>4314795.1082249824</v>
      </c>
      <c r="F53" s="9">
        <v>4479412.4546194496</v>
      </c>
      <c r="G53" s="2"/>
    </row>
    <row r="54" spans="1:7">
      <c r="A54" s="11" t="s">
        <v>78</v>
      </c>
      <c r="B54" s="11">
        <v>100</v>
      </c>
      <c r="C54" s="11" t="s">
        <v>70</v>
      </c>
      <c r="D54" s="9">
        <v>357437.57509342791</v>
      </c>
      <c r="E54" s="9">
        <v>456906.47260843823</v>
      </c>
      <c r="F54" s="9">
        <v>474338.29247118934</v>
      </c>
      <c r="G54" s="2"/>
    </row>
    <row r="55" spans="1:7">
      <c r="A55" s="11" t="s">
        <v>79</v>
      </c>
      <c r="B55" s="11">
        <v>114</v>
      </c>
      <c r="C55" s="11" t="s">
        <v>71</v>
      </c>
      <c r="D55" s="9">
        <v>4114702.5713442354</v>
      </c>
      <c r="E55" s="9">
        <v>5259755.4613959016</v>
      </c>
      <c r="F55" s="9">
        <v>5460424.7782513639</v>
      </c>
      <c r="G55" s="2"/>
    </row>
    <row r="56" spans="1:7">
      <c r="A56" s="11" t="s">
        <v>80</v>
      </c>
      <c r="B56" s="11">
        <v>100</v>
      </c>
      <c r="C56" s="11" t="s">
        <v>96</v>
      </c>
      <c r="D56" s="9">
        <v>83.978860379982734</v>
      </c>
      <c r="E56" s="9">
        <v>107.34877232721006</v>
      </c>
      <c r="F56" s="9">
        <v>111.44432486121639</v>
      </c>
      <c r="G56" s="2"/>
    </row>
    <row r="57" spans="1:7">
      <c r="A57" s="11" t="s">
        <v>220</v>
      </c>
      <c r="B57" s="11">
        <v>120</v>
      </c>
      <c r="C57" s="11" t="s">
        <v>234</v>
      </c>
      <c r="D57" s="9">
        <v>0</v>
      </c>
      <c r="E57" s="9">
        <v>0</v>
      </c>
      <c r="F57" s="9">
        <v>0</v>
      </c>
      <c r="G57" s="2"/>
    </row>
    <row r="58" spans="1:7">
      <c r="A58" s="11" t="s">
        <v>81</v>
      </c>
      <c r="B58" s="11">
        <v>100</v>
      </c>
      <c r="C58" s="11" t="s">
        <v>72</v>
      </c>
      <c r="D58" s="9">
        <v>1586645.3128732895</v>
      </c>
      <c r="E58" s="9">
        <v>2028182.1601888326</v>
      </c>
      <c r="F58" s="9">
        <v>2105561.0291363853</v>
      </c>
      <c r="G58" s="2"/>
    </row>
    <row r="59" spans="1:7">
      <c r="A59" s="4" t="s">
        <v>82</v>
      </c>
      <c r="B59" s="4"/>
      <c r="C59" s="4" t="s">
        <v>83</v>
      </c>
      <c r="D59" s="28">
        <v>234198569.13690987</v>
      </c>
      <c r="E59" s="28">
        <v>232953964.75451291</v>
      </c>
      <c r="F59" s="28">
        <v>232284569.50253227</v>
      </c>
      <c r="G59" s="2"/>
    </row>
    <row r="60" spans="1:7">
      <c r="A60" s="11" t="s">
        <v>88</v>
      </c>
      <c r="B60" s="11">
        <v>100</v>
      </c>
      <c r="C60" s="11" t="s">
        <v>16</v>
      </c>
      <c r="D60" s="9">
        <v>78697689.924164295</v>
      </c>
      <c r="E60" s="9">
        <v>78279465.807231858</v>
      </c>
      <c r="F60" s="9">
        <v>78054529.078663364</v>
      </c>
      <c r="G60" s="2"/>
    </row>
    <row r="61" spans="1:7">
      <c r="A61" s="11" t="s">
        <v>89</v>
      </c>
      <c r="B61" s="11">
        <v>100</v>
      </c>
      <c r="C61" s="11" t="s">
        <v>20</v>
      </c>
      <c r="D61" s="9">
        <v>406942.6170163902</v>
      </c>
      <c r="E61" s="9">
        <v>404779.9967818209</v>
      </c>
      <c r="F61" s="9">
        <v>403616.85792634782</v>
      </c>
      <c r="G61" s="2"/>
    </row>
    <row r="62" spans="1:7">
      <c r="A62" s="11" t="s">
        <v>90</v>
      </c>
      <c r="B62" s="11">
        <v>100</v>
      </c>
      <c r="C62" s="11" t="s">
        <v>18</v>
      </c>
      <c r="D62" s="9">
        <v>37580453.352386072</v>
      </c>
      <c r="E62" s="9">
        <v>37380739.079548217</v>
      </c>
      <c r="F62" s="9">
        <v>37273325.199377753</v>
      </c>
      <c r="G62" s="2"/>
    </row>
    <row r="63" spans="1:7">
      <c r="A63" s="11" t="s">
        <v>91</v>
      </c>
      <c r="B63" s="11">
        <v>100</v>
      </c>
      <c r="C63" s="11" t="s">
        <v>21</v>
      </c>
      <c r="D63" s="9">
        <v>53347716.585890964</v>
      </c>
      <c r="E63" s="9">
        <v>53064210.149031162</v>
      </c>
      <c r="F63" s="9">
        <v>52911729.677787431</v>
      </c>
      <c r="G63" s="2"/>
    </row>
    <row r="64" spans="1:7">
      <c r="A64" s="11" t="s">
        <v>92</v>
      </c>
      <c r="B64" s="11">
        <v>100</v>
      </c>
      <c r="C64" s="11" t="s">
        <v>17</v>
      </c>
      <c r="D64" s="9">
        <v>30280812.956811536</v>
      </c>
      <c r="E64" s="9">
        <v>30119891.254140683</v>
      </c>
      <c r="F64" s="9">
        <v>30033341.483601507</v>
      </c>
      <c r="G64" s="2"/>
    </row>
    <row r="65" spans="1:7">
      <c r="A65" s="11" t="s">
        <v>93</v>
      </c>
      <c r="B65" s="11">
        <v>114</v>
      </c>
      <c r="C65" s="11" t="s">
        <v>22</v>
      </c>
      <c r="D65" s="9">
        <v>21474020.440141588</v>
      </c>
      <c r="E65" s="9">
        <v>21359900.78498752</v>
      </c>
      <c r="F65" s="9">
        <v>21298522.923557624</v>
      </c>
      <c r="G65" s="2"/>
    </row>
    <row r="66" spans="1:7">
      <c r="A66" s="11" t="s">
        <v>94</v>
      </c>
      <c r="B66" s="11">
        <v>100</v>
      </c>
      <c r="C66" s="11" t="s">
        <v>23</v>
      </c>
      <c r="D66" s="9">
        <v>1449366.0597000439</v>
      </c>
      <c r="E66" s="9">
        <v>1441663.6755383988</v>
      </c>
      <c r="F66" s="9">
        <v>1437521.0423774852</v>
      </c>
      <c r="G66" s="2"/>
    </row>
    <row r="67" spans="1:7">
      <c r="A67" s="11" t="s">
        <v>87</v>
      </c>
      <c r="B67" s="11">
        <v>100</v>
      </c>
      <c r="C67" s="11" t="s">
        <v>84</v>
      </c>
      <c r="D67" s="9">
        <v>4790040.6284994343</v>
      </c>
      <c r="E67" s="9">
        <v>4764584.8557333564</v>
      </c>
      <c r="F67" s="9">
        <v>4750893.7795439139</v>
      </c>
      <c r="G67" s="2"/>
    </row>
    <row r="68" spans="1:7">
      <c r="A68" s="11" t="s">
        <v>86</v>
      </c>
      <c r="B68" s="11">
        <v>100</v>
      </c>
      <c r="C68" s="11" t="s">
        <v>107</v>
      </c>
      <c r="D68" s="9">
        <v>1695149.044481203</v>
      </c>
      <c r="E68" s="9">
        <v>1686140.4927323498</v>
      </c>
      <c r="F68" s="9">
        <v>1681295.3533023482</v>
      </c>
      <c r="G68" s="2"/>
    </row>
    <row r="69" spans="1:7">
      <c r="A69" s="11" t="s">
        <v>85</v>
      </c>
      <c r="B69" s="11">
        <v>100</v>
      </c>
      <c r="C69" s="11" t="s">
        <v>19</v>
      </c>
      <c r="D69" s="9">
        <v>4476377.527818297</v>
      </c>
      <c r="E69" s="9">
        <v>4452588.6587875523</v>
      </c>
      <c r="F69" s="9">
        <v>4439794.1063945247</v>
      </c>
      <c r="G69" s="2"/>
    </row>
    <row r="70" spans="1:7">
      <c r="A70" s="4" t="s">
        <v>95</v>
      </c>
      <c r="B70" s="4">
        <v>100</v>
      </c>
      <c r="C70" s="4" t="s">
        <v>257</v>
      </c>
      <c r="D70" s="5">
        <v>13792513.238031082</v>
      </c>
      <c r="E70" s="5">
        <v>14245706.916752465</v>
      </c>
      <c r="F70" s="5">
        <v>14497539.726953639</v>
      </c>
      <c r="G70" s="2"/>
    </row>
    <row r="71" spans="1:7">
      <c r="A71" s="1" t="s">
        <v>243</v>
      </c>
      <c r="E71" s="15"/>
      <c r="F71" s="15"/>
    </row>
    <row r="72" spans="1:7">
      <c r="A72" s="22" t="s">
        <v>259</v>
      </c>
      <c r="B72" s="22"/>
      <c r="C72" s="42"/>
      <c r="D72" s="42"/>
    </row>
    <row r="73" spans="1:7">
      <c r="A73" s="45" t="s">
        <v>254</v>
      </c>
      <c r="B73" s="42"/>
      <c r="C73" s="42"/>
      <c r="D73" s="42"/>
    </row>
    <row r="74" spans="1:7">
      <c r="A74" s="45" t="s">
        <v>255</v>
      </c>
      <c r="B74" s="42"/>
      <c r="C74" s="42"/>
      <c r="D74" s="42"/>
    </row>
    <row r="75" spans="1:7">
      <c r="A75" s="42" t="s">
        <v>256</v>
      </c>
      <c r="B75" s="42"/>
      <c r="C75" s="42"/>
      <c r="D75" s="42"/>
    </row>
    <row r="76" spans="1:7">
      <c r="A76" s="42"/>
      <c r="B76" s="42"/>
      <c r="C76" s="42"/>
      <c r="D76" s="42"/>
    </row>
    <row r="77" spans="1:7">
      <c r="A77" s="42"/>
      <c r="B77" s="42"/>
      <c r="C77" s="42"/>
      <c r="D77" s="42"/>
    </row>
    <row r="78" spans="1:7">
      <c r="A78" s="42"/>
      <c r="B78" s="42"/>
      <c r="C78" s="42"/>
      <c r="D78" s="42"/>
    </row>
    <row r="86" spans="5:7" ht="15.75">
      <c r="E86" s="40"/>
      <c r="F86" s="40"/>
      <c r="G86" s="40"/>
    </row>
    <row r="87" spans="5:7" ht="15.75">
      <c r="E87" s="41"/>
      <c r="F87" s="41"/>
      <c r="G87" s="41"/>
    </row>
  </sheetData>
  <mergeCells count="9">
    <mergeCell ref="C1:F1"/>
    <mergeCell ref="C2:F2"/>
    <mergeCell ref="C3:F3"/>
    <mergeCell ref="A5:A6"/>
    <mergeCell ref="B5:B6"/>
    <mergeCell ref="C5:C6"/>
    <mergeCell ref="F5:F6"/>
    <mergeCell ref="E5:E6"/>
    <mergeCell ref="D5:D6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4"/>
  <sheetViews>
    <sheetView zoomScaleNormal="75" zoomScaleSheetLayoutView="75" workbookViewId="0">
      <pane xSplit="2" ySplit="3" topLeftCell="C58" activePane="bottomRight" state="frozen"/>
      <selection pane="topRight" activeCell="C1" sqref="C1"/>
      <selection pane="bottomLeft" activeCell="A4" sqref="A4"/>
      <selection pane="bottomRight" activeCell="B2" sqref="B2:E2"/>
    </sheetView>
  </sheetViews>
  <sheetFormatPr defaultRowHeight="12.75"/>
  <cols>
    <col min="1" max="1" width="12.140625" style="2" customWidth="1"/>
    <col min="2" max="2" width="62.7109375" style="2" customWidth="1"/>
    <col min="3" max="3" width="16" style="2" customWidth="1"/>
    <col min="4" max="4" width="15.42578125" style="2" customWidth="1"/>
    <col min="5" max="5" width="16.7109375" style="2" customWidth="1"/>
    <col min="6" max="6" width="13.7109375" style="2" bestFit="1" customWidth="1"/>
    <col min="7" max="16384" width="9.140625" style="2"/>
  </cols>
  <sheetData>
    <row r="1" spans="1:6" s="1" customFormat="1">
      <c r="A1" s="2"/>
      <c r="B1" s="78" t="s">
        <v>218</v>
      </c>
      <c r="C1" s="83"/>
      <c r="D1" s="83"/>
      <c r="E1" s="83"/>
    </row>
    <row r="2" spans="1:6" s="1" customFormat="1" ht="12" customHeight="1">
      <c r="A2" s="2"/>
      <c r="B2" s="78" t="s">
        <v>263</v>
      </c>
      <c r="C2" s="83"/>
      <c r="D2" s="83"/>
      <c r="E2" s="83"/>
    </row>
    <row r="3" spans="1:6" s="1" customFormat="1" ht="12" customHeight="1">
      <c r="A3" s="2"/>
      <c r="B3" s="78" t="s">
        <v>216</v>
      </c>
      <c r="C3" s="84"/>
      <c r="D3" s="84"/>
      <c r="E3" s="84"/>
    </row>
    <row r="4" spans="1:6" s="1" customFormat="1" ht="12" customHeight="1">
      <c r="A4" s="2"/>
      <c r="B4" s="20"/>
      <c r="C4" s="23"/>
      <c r="D4" s="23"/>
      <c r="E4" s="23"/>
      <c r="F4" s="51"/>
    </row>
    <row r="5" spans="1:6" s="1" customFormat="1" ht="12" customHeight="1">
      <c r="A5" s="73" t="s">
        <v>29</v>
      </c>
      <c r="B5" s="75" t="s">
        <v>28</v>
      </c>
      <c r="C5" s="79">
        <v>2014</v>
      </c>
      <c r="D5" s="79">
        <v>2015</v>
      </c>
      <c r="E5" s="81">
        <v>2016</v>
      </c>
    </row>
    <row r="6" spans="1:6" s="1" customFormat="1" ht="12" customHeight="1">
      <c r="A6" s="74"/>
      <c r="B6" s="76"/>
      <c r="C6" s="80"/>
      <c r="D6" s="80"/>
      <c r="E6" s="82"/>
    </row>
    <row r="7" spans="1:6" s="1" customFormat="1">
      <c r="A7" s="4" t="s">
        <v>46</v>
      </c>
      <c r="B7" s="6" t="s">
        <v>113</v>
      </c>
      <c r="C7" s="5">
        <v>67448764.760507017</v>
      </c>
      <c r="D7" s="5">
        <v>70480928.400738105</v>
      </c>
      <c r="E7" s="72">
        <v>71922716.455640942</v>
      </c>
    </row>
    <row r="8" spans="1:6" s="1" customFormat="1">
      <c r="A8" s="4" t="s">
        <v>53</v>
      </c>
      <c r="B8" s="4" t="s">
        <v>47</v>
      </c>
      <c r="C8" s="5">
        <v>5653992.3294719625</v>
      </c>
      <c r="D8" s="5">
        <v>5908167.9251918197</v>
      </c>
      <c r="E8" s="72">
        <v>6029027.9384491425</v>
      </c>
    </row>
    <row r="9" spans="1:6">
      <c r="A9" s="11" t="s">
        <v>114</v>
      </c>
      <c r="B9" s="8" t="s">
        <v>115</v>
      </c>
      <c r="C9" s="9">
        <v>1307569.7222208355</v>
      </c>
      <c r="D9" s="9">
        <v>1366351.6047781059</v>
      </c>
      <c r="E9" s="9">
        <v>1394302.2783470675</v>
      </c>
    </row>
    <row r="10" spans="1:6">
      <c r="A10" s="11" t="s">
        <v>116</v>
      </c>
      <c r="B10" s="8" t="s">
        <v>117</v>
      </c>
      <c r="C10" s="9">
        <v>4346422.6072511273</v>
      </c>
      <c r="D10" s="9">
        <v>4541816.3204137133</v>
      </c>
      <c r="E10" s="9">
        <v>4634725.660102075</v>
      </c>
    </row>
    <row r="11" spans="1:6">
      <c r="A11" s="4" t="s">
        <v>54</v>
      </c>
      <c r="B11" s="4" t="s">
        <v>25</v>
      </c>
      <c r="C11" s="5">
        <v>8716944.1573412362</v>
      </c>
      <c r="D11" s="5">
        <v>9108814.9532211199</v>
      </c>
      <c r="E11" s="5">
        <v>9295148.7727645207</v>
      </c>
    </row>
    <row r="12" spans="1:6">
      <c r="A12" s="11" t="s">
        <v>118</v>
      </c>
      <c r="B12" s="11" t="s">
        <v>119</v>
      </c>
      <c r="C12" s="9">
        <v>0</v>
      </c>
      <c r="D12" s="9">
        <v>0</v>
      </c>
      <c r="E12" s="9">
        <v>0</v>
      </c>
    </row>
    <row r="13" spans="1:6">
      <c r="A13" s="11" t="s">
        <v>120</v>
      </c>
      <c r="B13" s="11" t="s">
        <v>121</v>
      </c>
      <c r="C13" s="9">
        <v>5509462.2613331722</v>
      </c>
      <c r="D13" s="9">
        <v>5757140.4983677119</v>
      </c>
      <c r="E13" s="9">
        <v>5874911.0299042547</v>
      </c>
    </row>
    <row r="14" spans="1:6">
      <c r="A14" s="11" t="s">
        <v>122</v>
      </c>
      <c r="B14" s="11" t="s">
        <v>123</v>
      </c>
      <c r="C14" s="9">
        <v>0</v>
      </c>
      <c r="D14" s="9">
        <v>0</v>
      </c>
      <c r="E14" s="9">
        <v>0</v>
      </c>
    </row>
    <row r="15" spans="1:6">
      <c r="A15" s="11" t="s">
        <v>124</v>
      </c>
      <c r="B15" s="11" t="s">
        <v>125</v>
      </c>
      <c r="C15" s="9">
        <v>3018497.7993908338</v>
      </c>
      <c r="D15" s="9">
        <v>3154194.5657872069</v>
      </c>
      <c r="E15" s="9">
        <v>3218718.1206123419</v>
      </c>
    </row>
    <row r="16" spans="1:6">
      <c r="A16" s="11" t="s">
        <v>126</v>
      </c>
      <c r="B16" s="11" t="s">
        <v>127</v>
      </c>
      <c r="C16" s="9">
        <v>188984.0966172303</v>
      </c>
      <c r="D16" s="9">
        <v>197479.88906620053</v>
      </c>
      <c r="E16" s="9">
        <v>201519.62224792468</v>
      </c>
    </row>
    <row r="17" spans="1:5">
      <c r="A17" s="4" t="s">
        <v>55</v>
      </c>
      <c r="B17" s="4" t="s">
        <v>48</v>
      </c>
      <c r="C17" s="5">
        <v>7206227.8670016807</v>
      </c>
      <c r="D17" s="5">
        <v>7530184.3130408023</v>
      </c>
      <c r="E17" s="5">
        <v>7684224.9881583173</v>
      </c>
    </row>
    <row r="18" spans="1:5">
      <c r="A18" s="11" t="s">
        <v>128</v>
      </c>
      <c r="B18" s="11" t="s">
        <v>129</v>
      </c>
      <c r="C18" s="9">
        <v>5203499.2479585139</v>
      </c>
      <c r="D18" s="9">
        <v>5437422.8976747496</v>
      </c>
      <c r="E18" s="9">
        <v>5548653.1490520928</v>
      </c>
    </row>
    <row r="19" spans="1:5">
      <c r="A19" s="11" t="s">
        <v>130</v>
      </c>
      <c r="B19" s="11" t="s">
        <v>131</v>
      </c>
      <c r="C19" s="9">
        <v>2002728.6190431672</v>
      </c>
      <c r="D19" s="9">
        <v>2092761.4153660522</v>
      </c>
      <c r="E19" s="9">
        <v>2135571.8391062245</v>
      </c>
    </row>
    <row r="20" spans="1:5">
      <c r="A20" s="4" t="s">
        <v>56</v>
      </c>
      <c r="B20" s="4" t="s">
        <v>14</v>
      </c>
      <c r="C20" s="5">
        <v>1775167.4788223505</v>
      </c>
      <c r="D20" s="5">
        <v>1854970.2491728235</v>
      </c>
      <c r="E20" s="5">
        <v>1892916.314983011</v>
      </c>
    </row>
    <row r="21" spans="1:5">
      <c r="A21" s="11" t="s">
        <v>132</v>
      </c>
      <c r="B21" s="11" t="s">
        <v>133</v>
      </c>
      <c r="C21" s="9">
        <v>1504946.5088741241</v>
      </c>
      <c r="D21" s="9">
        <v>1572601.4778109714</v>
      </c>
      <c r="E21" s="9">
        <v>1604771.2871094351</v>
      </c>
    </row>
    <row r="22" spans="1:5">
      <c r="A22" s="11" t="s">
        <v>134</v>
      </c>
      <c r="B22" s="11" t="s">
        <v>135</v>
      </c>
      <c r="C22" s="9">
        <v>270220.96994822647</v>
      </c>
      <c r="D22" s="9">
        <v>282368.77136185206</v>
      </c>
      <c r="E22" s="9">
        <v>288145.02787357598</v>
      </c>
    </row>
    <row r="23" spans="1:5">
      <c r="A23" s="4" t="s">
        <v>57</v>
      </c>
      <c r="B23" s="4" t="s">
        <v>13</v>
      </c>
      <c r="C23" s="5">
        <v>7493613.8437471073</v>
      </c>
      <c r="D23" s="5">
        <v>7830489.7452053726</v>
      </c>
      <c r="E23" s="5">
        <v>7990673.5968493875</v>
      </c>
    </row>
    <row r="24" spans="1:5">
      <c r="A24" s="11" t="s">
        <v>136</v>
      </c>
      <c r="B24" s="11" t="s">
        <v>137</v>
      </c>
      <c r="C24" s="9">
        <v>4511890.3206534516</v>
      </c>
      <c r="D24" s="9">
        <v>4714722.6457163775</v>
      </c>
      <c r="E24" s="9">
        <v>4811169.03124246</v>
      </c>
    </row>
    <row r="25" spans="1:5">
      <c r="A25" s="11" t="s">
        <v>138</v>
      </c>
      <c r="B25" s="11" t="s">
        <v>139</v>
      </c>
      <c r="C25" s="9">
        <v>2981723.5230936552</v>
      </c>
      <c r="D25" s="9">
        <v>3115767.099488995</v>
      </c>
      <c r="E25" s="9">
        <v>3179504.565606928</v>
      </c>
    </row>
    <row r="26" spans="1:5">
      <c r="A26" s="4" t="s">
        <v>58</v>
      </c>
      <c r="B26" s="6" t="s">
        <v>49</v>
      </c>
      <c r="C26" s="5">
        <v>21955659.870701186</v>
      </c>
      <c r="D26" s="5">
        <v>22942677.999107316</v>
      </c>
      <c r="E26" s="5">
        <v>23412003.24548487</v>
      </c>
    </row>
    <row r="27" spans="1:5">
      <c r="A27" s="11" t="s">
        <v>140</v>
      </c>
      <c r="B27" s="11" t="s">
        <v>141</v>
      </c>
      <c r="C27" s="9">
        <v>16088548.150669862</v>
      </c>
      <c r="D27" s="9">
        <v>16811809.887186229</v>
      </c>
      <c r="E27" s="9">
        <v>17155719.469915118</v>
      </c>
    </row>
    <row r="28" spans="1:5">
      <c r="A28" s="11" t="s">
        <v>142</v>
      </c>
      <c r="B28" s="11" t="s">
        <v>143</v>
      </c>
      <c r="C28" s="9">
        <v>5867111.7200313266</v>
      </c>
      <c r="D28" s="9">
        <v>6130868.1119210888</v>
      </c>
      <c r="E28" s="9">
        <v>6256283.7755697528</v>
      </c>
    </row>
    <row r="29" spans="1:5">
      <c r="A29" s="4" t="s">
        <v>59</v>
      </c>
      <c r="B29" s="4" t="s">
        <v>50</v>
      </c>
      <c r="C29" s="5">
        <v>12595657.321694838</v>
      </c>
      <c r="D29" s="5">
        <v>13161895.922079347</v>
      </c>
      <c r="E29" s="5">
        <v>13431141.301658224</v>
      </c>
    </row>
    <row r="30" spans="1:5">
      <c r="A30" s="11" t="s">
        <v>144</v>
      </c>
      <c r="B30" s="11" t="s">
        <v>145</v>
      </c>
      <c r="C30" s="9">
        <v>7808956.62203936</v>
      </c>
      <c r="D30" s="9">
        <v>8160008.7787625259</v>
      </c>
      <c r="E30" s="9">
        <v>8326933.4128738847</v>
      </c>
    </row>
    <row r="31" spans="1:5">
      <c r="A31" s="11" t="s">
        <v>146</v>
      </c>
      <c r="B31" s="11" t="s">
        <v>147</v>
      </c>
      <c r="C31" s="9">
        <v>4786700.6996554779</v>
      </c>
      <c r="D31" s="9">
        <v>5001887.1433168212</v>
      </c>
      <c r="E31" s="9">
        <v>5104207.8887843397</v>
      </c>
    </row>
    <row r="32" spans="1:5">
      <c r="A32" s="4" t="s">
        <v>60</v>
      </c>
      <c r="B32" s="4" t="s">
        <v>52</v>
      </c>
      <c r="C32" s="5">
        <v>1937937.4932170273</v>
      </c>
      <c r="D32" s="5">
        <v>2025057.6002321504</v>
      </c>
      <c r="E32" s="5">
        <v>2066483.0457357082</v>
      </c>
    </row>
    <row r="33" spans="1:5">
      <c r="A33" s="11" t="s">
        <v>148</v>
      </c>
      <c r="B33" s="8" t="s">
        <v>149</v>
      </c>
      <c r="C33" s="9">
        <v>1398919.4883374968</v>
      </c>
      <c r="D33" s="9">
        <v>1461808.0056173757</v>
      </c>
      <c r="E33" s="9">
        <v>1491711.3762012173</v>
      </c>
    </row>
    <row r="34" spans="1:5">
      <c r="A34" s="11" t="s">
        <v>150</v>
      </c>
      <c r="B34" s="8" t="s">
        <v>151</v>
      </c>
      <c r="C34" s="9">
        <v>539018.0048795304</v>
      </c>
      <c r="D34" s="9">
        <v>563249.5946147748</v>
      </c>
      <c r="E34" s="9">
        <v>574771.66953449091</v>
      </c>
    </row>
    <row r="35" spans="1:5">
      <c r="A35" s="4" t="s">
        <v>61</v>
      </c>
      <c r="B35" s="4" t="s">
        <v>51</v>
      </c>
      <c r="C35" s="9">
        <v>0</v>
      </c>
      <c r="D35" s="9">
        <v>0</v>
      </c>
      <c r="E35" s="9">
        <v>0</v>
      </c>
    </row>
    <row r="36" spans="1:5">
      <c r="A36" s="11" t="s">
        <v>152</v>
      </c>
      <c r="B36" s="11" t="s">
        <v>153</v>
      </c>
      <c r="C36" s="9">
        <v>0</v>
      </c>
      <c r="D36" s="9">
        <v>0</v>
      </c>
      <c r="E36" s="9">
        <v>0</v>
      </c>
    </row>
    <row r="37" spans="1:5">
      <c r="A37" s="11" t="s">
        <v>154</v>
      </c>
      <c r="B37" s="11" t="s">
        <v>155</v>
      </c>
      <c r="C37" s="9">
        <v>0</v>
      </c>
      <c r="D37" s="9">
        <v>0</v>
      </c>
      <c r="E37" s="9">
        <v>0</v>
      </c>
    </row>
    <row r="38" spans="1:5">
      <c r="A38" s="4" t="s">
        <v>62</v>
      </c>
      <c r="B38" s="4" t="s">
        <v>15</v>
      </c>
      <c r="C38" s="5">
        <v>113564.39850963025</v>
      </c>
      <c r="D38" s="5">
        <v>118669.69348735589</v>
      </c>
      <c r="E38" s="5">
        <v>121097.25155776375</v>
      </c>
    </row>
    <row r="39" spans="1:5">
      <c r="A39" s="11" t="s">
        <v>215</v>
      </c>
      <c r="B39" s="11" t="s">
        <v>156</v>
      </c>
      <c r="C39" s="9">
        <v>39889.246928178472</v>
      </c>
      <c r="D39" s="9">
        <v>41682.470638075705</v>
      </c>
      <c r="E39" s="9">
        <v>42535.145108013399</v>
      </c>
    </row>
    <row r="40" spans="1:5">
      <c r="A40" s="11" t="s">
        <v>224</v>
      </c>
      <c r="B40" s="11" t="s">
        <v>157</v>
      </c>
      <c r="C40" s="9">
        <v>73675.151581451777</v>
      </c>
      <c r="D40" s="9">
        <v>76987.222849280181</v>
      </c>
      <c r="E40" s="9">
        <v>78562.106449750354</v>
      </c>
    </row>
    <row r="41" spans="1:5">
      <c r="A41" s="4" t="s">
        <v>63</v>
      </c>
      <c r="B41" s="6" t="s">
        <v>158</v>
      </c>
      <c r="C41" s="5">
        <v>39830853.019172475</v>
      </c>
      <c r="D41" s="5">
        <v>50915113.077348873</v>
      </c>
      <c r="E41" s="5">
        <v>52857618.015808247</v>
      </c>
    </row>
    <row r="42" spans="1:5">
      <c r="A42" s="4" t="s">
        <v>73</v>
      </c>
      <c r="B42" s="4" t="s">
        <v>65</v>
      </c>
      <c r="C42" s="5">
        <v>15406298.534449514</v>
      </c>
      <c r="D42" s="5">
        <v>19693613.682019711</v>
      </c>
      <c r="E42" s="5">
        <v>20444961.160622351</v>
      </c>
    </row>
    <row r="43" spans="1:5">
      <c r="A43" s="11" t="s">
        <v>159</v>
      </c>
      <c r="B43" s="11" t="s">
        <v>160</v>
      </c>
      <c r="C43" s="9">
        <v>2840383.59491358</v>
      </c>
      <c r="D43" s="9">
        <v>3630814.8321217196</v>
      </c>
      <c r="E43" s="9">
        <v>3769337.0766135161</v>
      </c>
    </row>
    <row r="44" spans="1:5">
      <c r="A44" s="11" t="s">
        <v>161</v>
      </c>
      <c r="B44" s="8" t="s">
        <v>162</v>
      </c>
      <c r="C44" s="9">
        <v>10447603.476353491</v>
      </c>
      <c r="D44" s="9">
        <v>13354996.744101683</v>
      </c>
      <c r="E44" s="9">
        <v>13864514.361967241</v>
      </c>
    </row>
    <row r="45" spans="1:5">
      <c r="A45" s="11" t="s">
        <v>163</v>
      </c>
      <c r="B45" s="8" t="s">
        <v>164</v>
      </c>
      <c r="C45" s="9">
        <v>2118311.4631824447</v>
      </c>
      <c r="D45" s="9">
        <v>2707802.1057963092</v>
      </c>
      <c r="E45" s="9">
        <v>2811109.7220415934</v>
      </c>
    </row>
    <row r="46" spans="1:5">
      <c r="A46" s="4" t="s">
        <v>74</v>
      </c>
      <c r="B46" s="4" t="s">
        <v>66</v>
      </c>
      <c r="C46" s="5">
        <v>367081.08814539463</v>
      </c>
      <c r="D46" s="5">
        <v>469233.61401481071</v>
      </c>
      <c r="E46" s="5">
        <v>487135.73692928214</v>
      </c>
    </row>
    <row r="47" spans="1:5">
      <c r="A47" s="11" t="s">
        <v>165</v>
      </c>
      <c r="B47" s="11" t="s">
        <v>166</v>
      </c>
      <c r="C47" s="9">
        <v>28889.262705725574</v>
      </c>
      <c r="D47" s="9">
        <v>36928.661223379808</v>
      </c>
      <c r="E47" s="9">
        <v>38337.557373490126</v>
      </c>
    </row>
    <row r="48" spans="1:5">
      <c r="A48" s="11" t="s">
        <v>167</v>
      </c>
      <c r="B48" s="8" t="s">
        <v>168</v>
      </c>
      <c r="C48" s="9">
        <v>289137.12827537849</v>
      </c>
      <c r="D48" s="9">
        <v>369599.15405062225</v>
      </c>
      <c r="E48" s="9">
        <v>383700.03959521593</v>
      </c>
    </row>
    <row r="49" spans="1:5">
      <c r="A49" s="11" t="s">
        <v>169</v>
      </c>
      <c r="B49" s="8" t="s">
        <v>170</v>
      </c>
      <c r="C49" s="9">
        <v>49054.697164290592</v>
      </c>
      <c r="D49" s="9">
        <v>62705.798740808663</v>
      </c>
      <c r="E49" s="9">
        <v>65098.139960576067</v>
      </c>
    </row>
    <row r="50" spans="1:5">
      <c r="A50" s="4" t="s">
        <v>75</v>
      </c>
      <c r="B50" s="4" t="s">
        <v>67</v>
      </c>
      <c r="C50" s="5">
        <v>2022873.5795078257</v>
      </c>
      <c r="D50" s="5">
        <v>2585805.4556914992</v>
      </c>
      <c r="E50" s="5">
        <v>2684458.6760024349</v>
      </c>
    </row>
    <row r="51" spans="1:5">
      <c r="A51" s="11" t="s">
        <v>171</v>
      </c>
      <c r="B51" s="11" t="s">
        <v>172</v>
      </c>
      <c r="C51" s="9">
        <v>388294.9087893946</v>
      </c>
      <c r="D51" s="9">
        <v>496350.88605445175</v>
      </c>
      <c r="E51" s="9">
        <v>515287.58262831037</v>
      </c>
    </row>
    <row r="52" spans="1:5">
      <c r="A52" s="11" t="s">
        <v>173</v>
      </c>
      <c r="B52" s="8" t="s">
        <v>174</v>
      </c>
      <c r="C52" s="9">
        <v>1413124.8032035246</v>
      </c>
      <c r="D52" s="9">
        <v>1806373.7955318498</v>
      </c>
      <c r="E52" s="9">
        <v>1875290.2685875727</v>
      </c>
    </row>
    <row r="53" spans="1:5">
      <c r="A53" s="11" t="s">
        <v>175</v>
      </c>
      <c r="B53" s="8" t="s">
        <v>176</v>
      </c>
      <c r="C53" s="9">
        <v>221453.86751490636</v>
      </c>
      <c r="D53" s="9">
        <v>283080.77410519763</v>
      </c>
      <c r="E53" s="9">
        <v>293880.82478655176</v>
      </c>
    </row>
    <row r="54" spans="1:5">
      <c r="A54" s="4" t="s">
        <v>76</v>
      </c>
      <c r="B54" s="4" t="s">
        <v>68</v>
      </c>
      <c r="C54" s="5">
        <v>12600269.550549362</v>
      </c>
      <c r="D54" s="5">
        <v>16106713.774432372</v>
      </c>
      <c r="E54" s="5">
        <v>16721214.443450931</v>
      </c>
    </row>
    <row r="55" spans="1:5">
      <c r="A55" s="11" t="s">
        <v>177</v>
      </c>
      <c r="B55" s="11" t="s">
        <v>178</v>
      </c>
      <c r="C55" s="9">
        <v>3146314.7297906308</v>
      </c>
      <c r="D55" s="9">
        <v>4021881.4838614906</v>
      </c>
      <c r="E55" s="9">
        <v>4175323.6383045269</v>
      </c>
    </row>
    <row r="56" spans="1:5">
      <c r="A56" s="11" t="s">
        <v>179</v>
      </c>
      <c r="B56" s="8" t="s">
        <v>180</v>
      </c>
      <c r="C56" s="9">
        <v>9453954.8207587302</v>
      </c>
      <c r="D56" s="9">
        <v>12084832.290570881</v>
      </c>
      <c r="E56" s="9">
        <v>12545890.805146404</v>
      </c>
    </row>
    <row r="57" spans="1:5">
      <c r="A57" s="11" t="s">
        <v>181</v>
      </c>
      <c r="B57" s="8" t="s">
        <v>182</v>
      </c>
      <c r="C57" s="9">
        <v>0</v>
      </c>
      <c r="D57" s="9">
        <v>0</v>
      </c>
      <c r="E57" s="9">
        <v>0</v>
      </c>
    </row>
    <row r="58" spans="1:5">
      <c r="A58" s="4" t="s">
        <v>77</v>
      </c>
      <c r="B58" s="4" t="s">
        <v>69</v>
      </c>
      <c r="C58" s="5">
        <v>3375460.8283490529</v>
      </c>
      <c r="D58" s="5">
        <v>4314795.1082249824</v>
      </c>
      <c r="E58" s="5">
        <v>4479412.4546194486</v>
      </c>
    </row>
    <row r="59" spans="1:5">
      <c r="A59" s="11" t="s">
        <v>183</v>
      </c>
      <c r="B59" s="11" t="s">
        <v>184</v>
      </c>
      <c r="C59" s="9">
        <v>1122681.0032442918</v>
      </c>
      <c r="D59" s="9">
        <v>1435104.3449272877</v>
      </c>
      <c r="E59" s="9">
        <v>1489856.2075616838</v>
      </c>
    </row>
    <row r="60" spans="1:5">
      <c r="A60" s="11" t="s">
        <v>185</v>
      </c>
      <c r="B60" s="8" t="s">
        <v>186</v>
      </c>
      <c r="C60" s="9">
        <v>2252779.8251047609</v>
      </c>
      <c r="D60" s="9">
        <v>2879690.7632976952</v>
      </c>
      <c r="E60" s="9">
        <v>2989556.2470577653</v>
      </c>
    </row>
    <row r="61" spans="1:5">
      <c r="A61" s="11" t="s">
        <v>187</v>
      </c>
      <c r="B61" s="8" t="s">
        <v>188</v>
      </c>
      <c r="C61" s="9">
        <v>0</v>
      </c>
      <c r="D61" s="9">
        <v>0</v>
      </c>
      <c r="E61" s="9">
        <v>0</v>
      </c>
    </row>
    <row r="62" spans="1:5">
      <c r="A62" s="4" t="s">
        <v>78</v>
      </c>
      <c r="B62" s="4" t="s">
        <v>70</v>
      </c>
      <c r="C62" s="5">
        <v>357437.57509342785</v>
      </c>
      <c r="D62" s="5">
        <v>456906.47260843817</v>
      </c>
      <c r="E62" s="5">
        <v>474338.29247118917</v>
      </c>
    </row>
    <row r="63" spans="1:5">
      <c r="A63" s="11" t="s">
        <v>189</v>
      </c>
      <c r="B63" s="11" t="s">
        <v>190</v>
      </c>
      <c r="C63" s="9">
        <v>65306.125974278533</v>
      </c>
      <c r="D63" s="9">
        <v>83479.728315722212</v>
      </c>
      <c r="E63" s="9">
        <v>86664.633046625735</v>
      </c>
    </row>
    <row r="64" spans="1:5">
      <c r="A64" s="11" t="s">
        <v>191</v>
      </c>
      <c r="B64" s="8" t="s">
        <v>192</v>
      </c>
      <c r="C64" s="9">
        <v>292131.4491191493</v>
      </c>
      <c r="D64" s="9">
        <v>373426.74429271597</v>
      </c>
      <c r="E64" s="9">
        <v>387673.6594245634</v>
      </c>
    </row>
    <row r="65" spans="1:5">
      <c r="A65" s="11" t="s">
        <v>193</v>
      </c>
      <c r="B65" s="8" t="s">
        <v>194</v>
      </c>
      <c r="C65" s="9">
        <v>0</v>
      </c>
      <c r="D65" s="9">
        <v>0</v>
      </c>
      <c r="E65" s="9">
        <v>0</v>
      </c>
    </row>
    <row r="66" spans="1:5">
      <c r="A66" s="4" t="s">
        <v>79</v>
      </c>
      <c r="B66" s="4" t="s">
        <v>71</v>
      </c>
      <c r="C66" s="5">
        <v>4114702.571344235</v>
      </c>
      <c r="D66" s="5">
        <v>5259755.4613959016</v>
      </c>
      <c r="E66" s="5">
        <v>5460424.778251363</v>
      </c>
    </row>
    <row r="67" spans="1:5">
      <c r="A67" s="11" t="s">
        <v>195</v>
      </c>
      <c r="B67" s="11" t="s">
        <v>196</v>
      </c>
      <c r="C67" s="9">
        <v>758411.16134801111</v>
      </c>
      <c r="D67" s="9">
        <v>969464.2999629064</v>
      </c>
      <c r="E67" s="9">
        <v>1006451.1409324458</v>
      </c>
    </row>
    <row r="68" spans="1:5">
      <c r="A68" s="11" t="s">
        <v>197</v>
      </c>
      <c r="B68" s="8" t="s">
        <v>198</v>
      </c>
      <c r="C68" s="9">
        <v>2710247.7494209968</v>
      </c>
      <c r="D68" s="9">
        <v>3464464.3578930628</v>
      </c>
      <c r="E68" s="9">
        <v>3596640.0267185466</v>
      </c>
    </row>
    <row r="69" spans="1:5">
      <c r="A69" s="11" t="s">
        <v>199</v>
      </c>
      <c r="B69" s="8" t="s">
        <v>200</v>
      </c>
      <c r="C69" s="9">
        <v>646043.660575227</v>
      </c>
      <c r="D69" s="9">
        <v>825826.80353993247</v>
      </c>
      <c r="E69" s="9">
        <v>857333.61060037091</v>
      </c>
    </row>
    <row r="70" spans="1:5">
      <c r="A70" s="4" t="s">
        <v>80</v>
      </c>
      <c r="B70" s="4" t="s">
        <v>201</v>
      </c>
      <c r="C70" s="5">
        <v>83.978860379982734</v>
      </c>
      <c r="D70" s="5">
        <v>107.34877232721006</v>
      </c>
      <c r="E70" s="5">
        <v>111.44432486121642</v>
      </c>
    </row>
    <row r="71" spans="1:5">
      <c r="A71" s="11" t="s">
        <v>202</v>
      </c>
      <c r="B71" s="11" t="s">
        <v>203</v>
      </c>
      <c r="C71" s="9">
        <v>20.752811161214655</v>
      </c>
      <c r="D71" s="9">
        <v>26.527971330101941</v>
      </c>
      <c r="E71" s="9">
        <v>27.540062086686287</v>
      </c>
    </row>
    <row r="72" spans="1:5">
      <c r="A72" s="11" t="s">
        <v>204</v>
      </c>
      <c r="B72" s="8" t="s">
        <v>205</v>
      </c>
      <c r="C72" s="9">
        <v>38.645214403685202</v>
      </c>
      <c r="D72" s="9">
        <v>49.399531069919895</v>
      </c>
      <c r="E72" s="9">
        <v>51.284213775330336</v>
      </c>
    </row>
    <row r="73" spans="1:5">
      <c r="A73" s="11" t="s">
        <v>206</v>
      </c>
      <c r="B73" s="8" t="s">
        <v>207</v>
      </c>
      <c r="C73" s="9">
        <v>24.580834815082877</v>
      </c>
      <c r="D73" s="9">
        <v>31.421269927188224</v>
      </c>
      <c r="E73" s="9">
        <v>32.620048999199788</v>
      </c>
    </row>
    <row r="74" spans="1:5">
      <c r="A74" s="4" t="s">
        <v>220</v>
      </c>
      <c r="B74" s="6" t="s">
        <v>237</v>
      </c>
      <c r="C74" s="9">
        <v>0</v>
      </c>
      <c r="D74" s="9">
        <v>0</v>
      </c>
      <c r="E74" s="9">
        <v>0</v>
      </c>
    </row>
    <row r="75" spans="1:5">
      <c r="A75" s="11" t="s">
        <v>221</v>
      </c>
      <c r="B75" s="8" t="s">
        <v>236</v>
      </c>
      <c r="C75" s="9">
        <v>0</v>
      </c>
      <c r="D75" s="9">
        <v>0</v>
      </c>
      <c r="E75" s="9">
        <v>0</v>
      </c>
    </row>
    <row r="76" spans="1:5">
      <c r="A76" s="4" t="s">
        <v>81</v>
      </c>
      <c r="B76" s="4" t="s">
        <v>208</v>
      </c>
      <c r="C76" s="5">
        <v>1586645.3128732895</v>
      </c>
      <c r="D76" s="5">
        <v>2028182.1601888326</v>
      </c>
      <c r="E76" s="5">
        <v>2105561.0291363853</v>
      </c>
    </row>
    <row r="77" spans="1:5">
      <c r="A77" s="11" t="s">
        <v>209</v>
      </c>
      <c r="B77" s="11" t="s">
        <v>210</v>
      </c>
      <c r="C77" s="9">
        <v>387079.64284107991</v>
      </c>
      <c r="D77" s="9">
        <v>494797.43192311004</v>
      </c>
      <c r="E77" s="9">
        <v>513674.8613729378</v>
      </c>
    </row>
    <row r="78" spans="1:5">
      <c r="A78" s="11" t="s">
        <v>211</v>
      </c>
      <c r="B78" s="8" t="s">
        <v>212</v>
      </c>
      <c r="C78" s="9">
        <v>955086.02804285276</v>
      </c>
      <c r="D78" s="9">
        <v>1220870.4918519002</v>
      </c>
      <c r="E78" s="9">
        <v>1267448.9401024</v>
      </c>
    </row>
    <row r="79" spans="1:5">
      <c r="A79" s="11" t="s">
        <v>213</v>
      </c>
      <c r="B79" s="8" t="s">
        <v>214</v>
      </c>
      <c r="C79" s="9">
        <v>244479.64198935684</v>
      </c>
      <c r="D79" s="9">
        <v>312514.23641382222</v>
      </c>
      <c r="E79" s="9">
        <v>324437.22766104742</v>
      </c>
    </row>
    <row r="80" spans="1:5">
      <c r="A80" s="22" t="s">
        <v>243</v>
      </c>
      <c r="B80" s="42"/>
      <c r="C80" s="42"/>
      <c r="D80" s="42"/>
      <c r="E80" s="42"/>
    </row>
    <row r="81" spans="1:5">
      <c r="A81" s="22" t="s">
        <v>253</v>
      </c>
      <c r="B81" s="42"/>
      <c r="C81" s="42"/>
      <c r="D81" s="42"/>
      <c r="E81" s="42"/>
    </row>
    <row r="82" spans="1:5">
      <c r="A82" s="45" t="s">
        <v>254</v>
      </c>
      <c r="B82" s="42"/>
      <c r="C82" s="42"/>
      <c r="D82" s="42"/>
      <c r="E82" s="42"/>
    </row>
    <row r="83" spans="1:5">
      <c r="A83" s="45" t="s">
        <v>258</v>
      </c>
      <c r="B83" s="42"/>
      <c r="C83" s="42"/>
      <c r="D83" s="42"/>
      <c r="E83" s="42"/>
    </row>
    <row r="84" spans="1:5">
      <c r="C84" s="42"/>
      <c r="D84" s="42"/>
      <c r="E84" s="42"/>
    </row>
  </sheetData>
  <mergeCells count="8">
    <mergeCell ref="A5:A6"/>
    <mergeCell ref="B5:B6"/>
    <mergeCell ref="E5:E6"/>
    <mergeCell ref="B1:E1"/>
    <mergeCell ref="B2:E2"/>
    <mergeCell ref="B3:E3"/>
    <mergeCell ref="C5:C6"/>
    <mergeCell ref="D5:D6"/>
  </mergeCells>
  <phoneticPr fontId="0" type="noConversion"/>
  <pageMargins left="0.19685039370078741" right="0.19685039370078741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8"/>
  <sheetViews>
    <sheetView view="pageBreakPreview" zoomScaleNormal="75" workbookViewId="0">
      <selection activeCell="C18" sqref="C18"/>
    </sheetView>
  </sheetViews>
  <sheetFormatPr defaultRowHeight="12.75"/>
  <cols>
    <col min="1" max="1" width="11.42578125" style="2" customWidth="1"/>
    <col min="2" max="2" width="7" style="2" customWidth="1"/>
    <col min="3" max="3" width="86.42578125" style="2" customWidth="1"/>
    <col min="4" max="4" width="13.5703125" style="2" customWidth="1"/>
    <col min="5" max="5" width="12.7109375" style="14" customWidth="1"/>
    <col min="6" max="6" width="13.28515625" style="14" customWidth="1"/>
    <col min="7" max="7" width="22.140625" style="14" customWidth="1"/>
    <col min="8" max="8" width="18.5703125" style="2" customWidth="1"/>
    <col min="9" max="9" width="19.28515625" style="2" bestFit="1" customWidth="1"/>
    <col min="10" max="10" width="19.5703125" style="2" bestFit="1" customWidth="1"/>
    <col min="11" max="16384" width="9.140625" style="2"/>
  </cols>
  <sheetData>
    <row r="1" spans="1:10">
      <c r="C1" s="78" t="s">
        <v>217</v>
      </c>
      <c r="D1" s="78"/>
      <c r="E1" s="78"/>
      <c r="F1" s="78"/>
      <c r="G1" s="62"/>
      <c r="H1" s="59"/>
      <c r="I1" s="59"/>
      <c r="J1" s="59"/>
    </row>
    <row r="2" spans="1:10">
      <c r="C2" s="77" t="s">
        <v>262</v>
      </c>
      <c r="D2" s="77"/>
      <c r="E2" s="77"/>
      <c r="F2" s="77"/>
      <c r="G2" s="61"/>
      <c r="H2" s="59"/>
      <c r="I2" s="59"/>
      <c r="J2" s="59"/>
    </row>
    <row r="3" spans="1:10">
      <c r="C3" s="78" t="s">
        <v>225</v>
      </c>
      <c r="D3" s="78"/>
      <c r="E3" s="78"/>
      <c r="F3" s="78"/>
      <c r="G3" s="62"/>
      <c r="H3" s="59"/>
      <c r="I3" s="59"/>
      <c r="J3" s="59"/>
    </row>
    <row r="4" spans="1:10" hidden="1">
      <c r="C4" s="20"/>
      <c r="D4" s="20"/>
      <c r="E4" s="20" t="e">
        <f>'ANEXO VI'!K7*#REF!/#REF!/'ANEXO V'!#REF!</f>
        <v>#REF!</v>
      </c>
      <c r="F4" s="20" t="e">
        <f>'ANEXO VI'!L7*#REF!/#REF!/'ANEXO V'!#REF!</f>
        <v>#REF!</v>
      </c>
      <c r="G4" s="20" t="e">
        <f>'ANEXO VI'!M7*#REF!/#REF!/'ANEXO V'!#REF!</f>
        <v>#REF!</v>
      </c>
    </row>
    <row r="5" spans="1:10" hidden="1">
      <c r="C5" s="20"/>
      <c r="D5" s="20"/>
      <c r="E5" s="20" t="e">
        <f>#REF!/#REF!</f>
        <v>#REF!</v>
      </c>
      <c r="F5" s="20" t="e">
        <f>#REF!/#REF!</f>
        <v>#REF!</v>
      </c>
      <c r="G5" s="20" t="e">
        <f>G9/#REF!</f>
        <v>#REF!</v>
      </c>
    </row>
    <row r="6" spans="1:10">
      <c r="C6" s="16"/>
      <c r="D6" s="16"/>
      <c r="E6" s="16"/>
      <c r="F6" s="16"/>
      <c r="G6"/>
      <c r="H6"/>
      <c r="I6"/>
    </row>
    <row r="7" spans="1:10">
      <c r="A7" s="73" t="s">
        <v>29</v>
      </c>
      <c r="B7" s="73" t="s">
        <v>111</v>
      </c>
      <c r="C7" s="75" t="s">
        <v>28</v>
      </c>
      <c r="D7" s="79">
        <v>2014</v>
      </c>
      <c r="E7" s="79">
        <v>2015</v>
      </c>
      <c r="F7" s="79">
        <v>2016</v>
      </c>
      <c r="G7"/>
      <c r="H7"/>
      <c r="I7"/>
    </row>
    <row r="8" spans="1:10">
      <c r="A8" s="74"/>
      <c r="B8" s="74"/>
      <c r="C8" s="76"/>
      <c r="D8" s="80"/>
      <c r="E8" s="80"/>
      <c r="F8" s="80"/>
      <c r="G8"/>
      <c r="H8"/>
      <c r="I8"/>
    </row>
    <row r="9" spans="1:10">
      <c r="A9" s="17"/>
      <c r="B9" s="17"/>
      <c r="C9" s="19" t="s">
        <v>110</v>
      </c>
      <c r="D9" s="46">
        <v>-306863437.23989105</v>
      </c>
      <c r="E9" s="46">
        <v>733694074.67248344</v>
      </c>
      <c r="F9" s="46">
        <v>422177286.65400887</v>
      </c>
      <c r="G9"/>
      <c r="H9"/>
      <c r="I9"/>
    </row>
    <row r="10" spans="1:10">
      <c r="A10" s="3" t="s">
        <v>30</v>
      </c>
      <c r="B10" s="3"/>
      <c r="C10" s="4" t="s">
        <v>0</v>
      </c>
      <c r="D10" s="32">
        <v>-113766947.72045898</v>
      </c>
      <c r="E10" s="32">
        <v>720229200.66662788</v>
      </c>
      <c r="F10" s="32">
        <v>418969311.01841354</v>
      </c>
      <c r="G10"/>
      <c r="H10"/>
      <c r="I10"/>
    </row>
    <row r="11" spans="1:10">
      <c r="A11" s="3" t="s">
        <v>31</v>
      </c>
      <c r="B11" s="3"/>
      <c r="C11" s="4" t="s">
        <v>1</v>
      </c>
      <c r="D11" s="32">
        <v>-108655620.83216095</v>
      </c>
      <c r="E11" s="32">
        <v>719088712.13307381</v>
      </c>
      <c r="F11" s="32">
        <v>418381598.42527008</v>
      </c>
      <c r="G11"/>
      <c r="H11"/>
      <c r="I11"/>
    </row>
    <row r="12" spans="1:10">
      <c r="A12" s="3" t="s">
        <v>32</v>
      </c>
      <c r="B12" s="3"/>
      <c r="C12" s="6" t="s">
        <v>106</v>
      </c>
      <c r="D12" s="32">
        <v>6478518.0937485695</v>
      </c>
      <c r="E12" s="32">
        <v>90526534.665318489</v>
      </c>
      <c r="F12" s="32">
        <v>68818848.587198734</v>
      </c>
      <c r="G12"/>
      <c r="H12"/>
      <c r="I12"/>
    </row>
    <row r="13" spans="1:10">
      <c r="A13" s="11" t="s">
        <v>33</v>
      </c>
      <c r="B13" s="11">
        <v>100</v>
      </c>
      <c r="C13" s="8" t="s">
        <v>2</v>
      </c>
      <c r="D13" s="21">
        <v>-24446394.563459694</v>
      </c>
      <c r="E13" s="21">
        <v>10923211.9516626</v>
      </c>
      <c r="F13" s="21">
        <v>345895.29083055258</v>
      </c>
      <c r="G13"/>
      <c r="H13"/>
      <c r="I13"/>
    </row>
    <row r="14" spans="1:10">
      <c r="A14" s="11" t="s">
        <v>245</v>
      </c>
      <c r="B14" s="11">
        <v>100</v>
      </c>
      <c r="C14" s="8" t="s">
        <v>246</v>
      </c>
      <c r="D14" s="21">
        <v>47763417.826384544</v>
      </c>
      <c r="E14" s="21">
        <v>53317761.375752926</v>
      </c>
      <c r="F14" s="21">
        <v>56685533.370486259</v>
      </c>
      <c r="G14"/>
      <c r="H14"/>
      <c r="I14"/>
    </row>
    <row r="15" spans="1:10">
      <c r="A15" s="11" t="s">
        <v>34</v>
      </c>
      <c r="B15" s="11">
        <v>100</v>
      </c>
      <c r="C15" s="8" t="s">
        <v>3</v>
      </c>
      <c r="D15" s="21">
        <v>18645514.167237997</v>
      </c>
      <c r="E15" s="21">
        <v>163589.07906806469</v>
      </c>
      <c r="F15" s="21">
        <v>312149.90018749237</v>
      </c>
      <c r="G15"/>
      <c r="H15"/>
      <c r="I15"/>
    </row>
    <row r="16" spans="1:10">
      <c r="A16" s="11" t="s">
        <v>35</v>
      </c>
      <c r="B16" s="11">
        <v>100</v>
      </c>
      <c r="C16" s="8" t="s">
        <v>4</v>
      </c>
      <c r="D16" s="21">
        <v>-37370246.75437586</v>
      </c>
      <c r="E16" s="21">
        <v>12006656.003249794</v>
      </c>
      <c r="F16" s="21">
        <v>1995587.4895013794</v>
      </c>
      <c r="G16"/>
      <c r="H16"/>
      <c r="I16"/>
    </row>
    <row r="17" spans="1:9">
      <c r="A17" s="11" t="s">
        <v>36</v>
      </c>
      <c r="B17" s="11">
        <v>100</v>
      </c>
      <c r="C17" s="8" t="s">
        <v>5</v>
      </c>
      <c r="D17" s="21">
        <v>1886227.4179615378</v>
      </c>
      <c r="E17" s="21">
        <v>14115316.255584538</v>
      </c>
      <c r="F17" s="21">
        <v>9479682.5361937881</v>
      </c>
      <c r="G17"/>
      <c r="H17"/>
      <c r="I17"/>
    </row>
    <row r="18" spans="1:9">
      <c r="A18" s="4" t="s">
        <v>37</v>
      </c>
      <c r="B18" s="4"/>
      <c r="C18" s="6" t="s">
        <v>6</v>
      </c>
      <c r="D18" s="32">
        <v>-115134138.92591095</v>
      </c>
      <c r="E18" s="32">
        <v>628562177.46775627</v>
      </c>
      <c r="F18" s="32">
        <v>349562749.83807182</v>
      </c>
      <c r="G18"/>
      <c r="H18"/>
      <c r="I18"/>
    </row>
    <row r="19" spans="1:9">
      <c r="A19" s="11" t="s">
        <v>38</v>
      </c>
      <c r="B19" s="11">
        <v>100</v>
      </c>
      <c r="C19" s="8" t="s">
        <v>24</v>
      </c>
      <c r="D19" s="21">
        <v>-129439501.35273933</v>
      </c>
      <c r="E19" s="21">
        <v>561846903.21038532</v>
      </c>
      <c r="F19" s="21">
        <v>290013876.49960709</v>
      </c>
      <c r="G19"/>
      <c r="H19"/>
      <c r="I19"/>
    </row>
    <row r="20" spans="1:9">
      <c r="A20" s="29"/>
      <c r="B20" s="29">
        <v>100</v>
      </c>
      <c r="C20" s="24" t="s">
        <v>223</v>
      </c>
      <c r="D20" s="33">
        <v>-5652066.6644084901</v>
      </c>
      <c r="E20" s="33">
        <v>-144490.22158104181</v>
      </c>
      <c r="F20" s="33">
        <v>122775.28440265357</v>
      </c>
      <c r="G20"/>
      <c r="H20"/>
      <c r="I20"/>
    </row>
    <row r="21" spans="1:9">
      <c r="A21" s="11" t="s">
        <v>39</v>
      </c>
      <c r="B21" s="11">
        <v>100</v>
      </c>
      <c r="C21" s="8" t="s">
        <v>26</v>
      </c>
      <c r="D21" s="21">
        <v>-2855583.2593295574</v>
      </c>
      <c r="E21" s="21">
        <v>46942787.69773531</v>
      </c>
      <c r="F21" s="21">
        <v>42124076.77845788</v>
      </c>
      <c r="G21"/>
      <c r="H21"/>
      <c r="I21"/>
    </row>
    <row r="22" spans="1:9">
      <c r="A22" s="11" t="s">
        <v>40</v>
      </c>
      <c r="B22" s="11">
        <v>100</v>
      </c>
      <c r="C22" s="8" t="s">
        <v>27</v>
      </c>
      <c r="D22" s="21">
        <v>17160945.686157763</v>
      </c>
      <c r="E22" s="21">
        <v>19772486.559635162</v>
      </c>
      <c r="F22" s="21">
        <v>17424796.560007393</v>
      </c>
      <c r="G22"/>
      <c r="H22"/>
      <c r="I22"/>
    </row>
    <row r="23" spans="1:9">
      <c r="A23" s="4" t="s">
        <v>41</v>
      </c>
      <c r="B23" s="4"/>
      <c r="C23" s="6" t="s">
        <v>7</v>
      </c>
      <c r="D23" s="32">
        <v>-5111326.8882982731</v>
      </c>
      <c r="E23" s="32">
        <v>1140488.5335535705</v>
      </c>
      <c r="F23" s="32">
        <v>587712.59314456582</v>
      </c>
      <c r="G23"/>
      <c r="H23"/>
      <c r="I23"/>
    </row>
    <row r="24" spans="1:9">
      <c r="A24" s="4" t="s">
        <v>42</v>
      </c>
      <c r="B24" s="4"/>
      <c r="C24" s="6" t="s">
        <v>8</v>
      </c>
      <c r="D24" s="32">
        <v>5716853.2275461312</v>
      </c>
      <c r="E24" s="32">
        <v>573220.37162379641</v>
      </c>
      <c r="F24" s="32">
        <v>529096.50278180838</v>
      </c>
      <c r="G24"/>
      <c r="H24"/>
      <c r="I24"/>
    </row>
    <row r="25" spans="1:9">
      <c r="A25" s="11" t="s">
        <v>104</v>
      </c>
      <c r="B25" s="11">
        <v>150</v>
      </c>
      <c r="C25" s="8" t="s">
        <v>248</v>
      </c>
      <c r="D25" s="21">
        <v>87203.134632319212</v>
      </c>
      <c r="E25" s="21">
        <v>-9894.1484128758311</v>
      </c>
      <c r="F25" s="21">
        <v>-60144.000977646559</v>
      </c>
      <c r="G25"/>
      <c r="H25"/>
      <c r="I25"/>
    </row>
    <row r="26" spans="1:9">
      <c r="A26" s="11" t="s">
        <v>105</v>
      </c>
      <c r="B26" s="11">
        <v>151</v>
      </c>
      <c r="C26" s="8" t="s">
        <v>249</v>
      </c>
      <c r="D26" s="21">
        <v>228045.00446420908</v>
      </c>
      <c r="E26" s="21">
        <v>-25874.197395503521</v>
      </c>
      <c r="F26" s="21">
        <v>-157282.63702070713</v>
      </c>
      <c r="G26"/>
      <c r="H26"/>
      <c r="I26"/>
    </row>
    <row r="27" spans="1:9">
      <c r="A27" s="7" t="s">
        <v>230</v>
      </c>
      <c r="B27" s="7">
        <v>160</v>
      </c>
      <c r="C27" s="8" t="s">
        <v>250</v>
      </c>
      <c r="D27" s="21">
        <v>3131916.0194167877</v>
      </c>
      <c r="E27" s="21">
        <v>329138.17325936072</v>
      </c>
      <c r="F27" s="21">
        <v>403471.40016518906</v>
      </c>
      <c r="G27"/>
      <c r="H27"/>
      <c r="I27"/>
    </row>
    <row r="28" spans="1:9">
      <c r="A28" s="7" t="s">
        <v>239</v>
      </c>
      <c r="B28" s="7">
        <v>160</v>
      </c>
      <c r="C28" s="8" t="s">
        <v>251</v>
      </c>
      <c r="D28" s="21">
        <v>2269689.0690328153</v>
      </c>
      <c r="E28" s="21">
        <v>279850.54417281505</v>
      </c>
      <c r="F28" s="21">
        <v>343051.74061497301</v>
      </c>
      <c r="G28"/>
      <c r="H28"/>
      <c r="I28"/>
    </row>
    <row r="29" spans="1:9">
      <c r="A29" s="4" t="s">
        <v>43</v>
      </c>
      <c r="B29" s="4"/>
      <c r="C29" s="10" t="s">
        <v>9</v>
      </c>
      <c r="D29" s="32">
        <v>-10828180.115844399</v>
      </c>
      <c r="E29" s="32">
        <v>567268.16192978621</v>
      </c>
      <c r="F29" s="32">
        <v>58616.090362742543</v>
      </c>
      <c r="G29"/>
      <c r="H29"/>
      <c r="I29"/>
    </row>
    <row r="30" spans="1:9">
      <c r="A30" s="11" t="s">
        <v>108</v>
      </c>
      <c r="B30" s="11">
        <v>111</v>
      </c>
      <c r="C30" s="47" t="s">
        <v>11</v>
      </c>
      <c r="D30" s="21">
        <v>-14018.373951731774</v>
      </c>
      <c r="E30" s="21">
        <v>70.864175111986697</v>
      </c>
      <c r="F30" s="21">
        <v>122.23302077385597</v>
      </c>
      <c r="G30"/>
      <c r="H30"/>
      <c r="I30"/>
    </row>
    <row r="31" spans="1:9">
      <c r="A31" s="11" t="s">
        <v>219</v>
      </c>
      <c r="B31" s="11">
        <v>115</v>
      </c>
      <c r="C31" s="47" t="s">
        <v>231</v>
      </c>
      <c r="D31" s="21">
        <v>-32.174434426805647</v>
      </c>
      <c r="E31" s="21">
        <v>0.16264473777073363</v>
      </c>
      <c r="F31" s="21">
        <v>0.28054454284222174</v>
      </c>
      <c r="G31"/>
      <c r="H31"/>
      <c r="I31"/>
    </row>
    <row r="32" spans="1:9">
      <c r="A32" s="11" t="s">
        <v>44</v>
      </c>
      <c r="B32" s="11">
        <v>114</v>
      </c>
      <c r="C32" s="8" t="s">
        <v>10</v>
      </c>
      <c r="D32" s="21">
        <v>-10814129.567458242</v>
      </c>
      <c r="E32" s="21">
        <v>567197.13510993123</v>
      </c>
      <c r="F32" s="21">
        <v>58493.576797425747</v>
      </c>
      <c r="G32"/>
      <c r="H32"/>
      <c r="I32"/>
    </row>
    <row r="33" spans="1:9">
      <c r="A33" s="4" t="s">
        <v>99</v>
      </c>
      <c r="B33" s="4">
        <v>152</v>
      </c>
      <c r="C33" s="6" t="s">
        <v>98</v>
      </c>
      <c r="D33" s="32">
        <v>-80815.466578488471</v>
      </c>
      <c r="E33" s="32">
        <v>408.52964795287699</v>
      </c>
      <c r="F33" s="32">
        <v>704.66936030937359</v>
      </c>
      <c r="G33"/>
      <c r="H33"/>
      <c r="I33"/>
    </row>
    <row r="34" spans="1:9">
      <c r="A34" s="4" t="s">
        <v>233</v>
      </c>
      <c r="B34" s="4">
        <v>120</v>
      </c>
      <c r="C34" s="6" t="s">
        <v>241</v>
      </c>
      <c r="D34" s="32">
        <v>-9132.3603001752927</v>
      </c>
      <c r="E34" s="32">
        <v>46.164924814074766</v>
      </c>
      <c r="F34" s="32">
        <v>79.629491275496548</v>
      </c>
      <c r="G34"/>
      <c r="H34"/>
      <c r="I34"/>
    </row>
    <row r="35" spans="1:9">
      <c r="A35" s="4" t="s">
        <v>244</v>
      </c>
      <c r="B35" s="4">
        <v>100</v>
      </c>
      <c r="C35" s="6" t="s">
        <v>232</v>
      </c>
      <c r="D35" s="32">
        <v>-91104.036273317412</v>
      </c>
      <c r="E35" s="32">
        <v>460.53931804839522</v>
      </c>
      <c r="F35" s="32">
        <v>794.3804036565125</v>
      </c>
      <c r="G35"/>
      <c r="H35"/>
      <c r="I35"/>
    </row>
    <row r="36" spans="1:9">
      <c r="A36" s="4" t="s">
        <v>100</v>
      </c>
      <c r="B36" s="4">
        <v>101</v>
      </c>
      <c r="C36" s="6" t="s">
        <v>101</v>
      </c>
      <c r="D36" s="32">
        <v>-21708503.922575653</v>
      </c>
      <c r="E36" s="32">
        <v>109738.4924018383</v>
      </c>
      <c r="F36" s="32">
        <v>189287.00433272123</v>
      </c>
      <c r="G36"/>
      <c r="H36"/>
      <c r="I36"/>
    </row>
    <row r="37" spans="1:9">
      <c r="A37" s="4" t="s">
        <v>102</v>
      </c>
      <c r="B37" s="4">
        <v>102</v>
      </c>
      <c r="C37" s="6" t="s">
        <v>103</v>
      </c>
      <c r="D37" s="32">
        <v>-5777794.4955621511</v>
      </c>
      <c r="E37" s="32">
        <v>29207.284832343459</v>
      </c>
      <c r="F37" s="32">
        <v>50379.400423690677</v>
      </c>
      <c r="G37"/>
      <c r="H37"/>
      <c r="I37"/>
    </row>
    <row r="38" spans="1:9">
      <c r="A38" s="4" t="s">
        <v>45</v>
      </c>
      <c r="B38" s="4"/>
      <c r="C38" s="6" t="s">
        <v>97</v>
      </c>
      <c r="D38" s="66">
        <v>-165429139.23814231</v>
      </c>
      <c r="E38" s="66">
        <v>13325012.994731903</v>
      </c>
      <c r="F38" s="66">
        <v>2966730.5515827537</v>
      </c>
      <c r="G38"/>
      <c r="H38"/>
      <c r="I38"/>
    </row>
    <row r="39" spans="1:9">
      <c r="A39" s="4" t="s">
        <v>46</v>
      </c>
      <c r="B39" s="4"/>
      <c r="C39" s="6" t="s">
        <v>12</v>
      </c>
      <c r="D39" s="32">
        <v>442693.48549060524</v>
      </c>
      <c r="E39" s="32">
        <v>3032163.6402311027</v>
      </c>
      <c r="F39" s="32">
        <v>1441788.0549028218</v>
      </c>
      <c r="G39"/>
      <c r="H39"/>
      <c r="I39"/>
    </row>
    <row r="40" spans="1:9">
      <c r="A40" s="11" t="s">
        <v>53</v>
      </c>
      <c r="B40" s="11">
        <v>100</v>
      </c>
      <c r="C40" s="11" t="s">
        <v>47</v>
      </c>
      <c r="D40" s="21">
        <v>37109.435290008783</v>
      </c>
      <c r="E40" s="21">
        <v>254175.59571985714</v>
      </c>
      <c r="F40" s="21">
        <v>120860.01325732376</v>
      </c>
      <c r="G40"/>
      <c r="H40"/>
      <c r="I40"/>
    </row>
    <row r="41" spans="1:9">
      <c r="A41" s="11" t="s">
        <v>54</v>
      </c>
      <c r="B41" s="11">
        <v>100</v>
      </c>
      <c r="C41" s="11" t="s">
        <v>25</v>
      </c>
      <c r="D41" s="21">
        <v>57212.825253989547</v>
      </c>
      <c r="E41" s="21">
        <v>391870.79587988369</v>
      </c>
      <c r="F41" s="21">
        <v>186333.81954340264</v>
      </c>
      <c r="G41"/>
      <c r="H41"/>
      <c r="I41"/>
    </row>
    <row r="42" spans="1:9">
      <c r="A42" s="11" t="s">
        <v>55</v>
      </c>
      <c r="B42" s="11">
        <v>100</v>
      </c>
      <c r="C42" s="11" t="s">
        <v>48</v>
      </c>
      <c r="D42" s="21">
        <v>47297.384066407569</v>
      </c>
      <c r="E42" s="21">
        <v>323956.4460391216</v>
      </c>
      <c r="F42" s="21">
        <v>154040.67511751503</v>
      </c>
      <c r="G42"/>
      <c r="H42"/>
      <c r="I42"/>
    </row>
    <row r="43" spans="1:9">
      <c r="A43" s="11" t="s">
        <v>56</v>
      </c>
      <c r="B43" s="11">
        <v>100</v>
      </c>
      <c r="C43" s="11" t="s">
        <v>14</v>
      </c>
      <c r="D43" s="21">
        <v>11651.141148689901</v>
      </c>
      <c r="E43" s="21">
        <v>79802.770350472769</v>
      </c>
      <c r="F43" s="21">
        <v>37946.06581018772</v>
      </c>
      <c r="G43"/>
      <c r="H43"/>
      <c r="I43"/>
    </row>
    <row r="44" spans="1:9">
      <c r="A44" s="11" t="s">
        <v>57</v>
      </c>
      <c r="B44" s="11">
        <v>100</v>
      </c>
      <c r="C44" s="11" t="s">
        <v>13</v>
      </c>
      <c r="D44" s="34">
        <v>49183.614306179807</v>
      </c>
      <c r="E44" s="34">
        <v>336875.90145826619</v>
      </c>
      <c r="F44" s="34">
        <v>160183.85164401587</v>
      </c>
      <c r="G44"/>
      <c r="H44"/>
      <c r="I44"/>
    </row>
    <row r="45" spans="1:9">
      <c r="A45" s="11" t="s">
        <v>58</v>
      </c>
      <c r="B45" s="11">
        <v>100</v>
      </c>
      <c r="C45" s="8" t="s">
        <v>49</v>
      </c>
      <c r="D45" s="67">
        <v>144103.86356101185</v>
      </c>
      <c r="E45" s="67">
        <v>987018.1284061335</v>
      </c>
      <c r="F45" s="67">
        <v>469325.24637755007</v>
      </c>
      <c r="G45"/>
      <c r="H45"/>
      <c r="I45"/>
    </row>
    <row r="46" spans="1:9">
      <c r="A46" s="11" t="s">
        <v>59</v>
      </c>
      <c r="B46" s="11">
        <v>100</v>
      </c>
      <c r="C46" s="11" t="s">
        <v>50</v>
      </c>
      <c r="D46" s="21">
        <v>82670.386353038251</v>
      </c>
      <c r="E46" s="21">
        <v>566238.60038451105</v>
      </c>
      <c r="F46" s="21">
        <v>269245.37957887538</v>
      </c>
      <c r="G46"/>
      <c r="H46"/>
      <c r="I46"/>
    </row>
    <row r="47" spans="1:9">
      <c r="A47" s="11" t="s">
        <v>60</v>
      </c>
      <c r="B47" s="11">
        <v>114</v>
      </c>
      <c r="C47" s="11" t="s">
        <v>52</v>
      </c>
      <c r="D47" s="21">
        <v>12719.466495515546</v>
      </c>
      <c r="E47" s="21">
        <v>87120.107015123358</v>
      </c>
      <c r="F47" s="21">
        <v>41425.445503557799</v>
      </c>
      <c r="G47"/>
      <c r="H47"/>
      <c r="I47"/>
    </row>
    <row r="48" spans="1:9">
      <c r="A48" s="11" t="s">
        <v>61</v>
      </c>
      <c r="B48" s="11">
        <v>100</v>
      </c>
      <c r="C48" s="11" t="s">
        <v>51</v>
      </c>
      <c r="D48" s="21">
        <v>0</v>
      </c>
      <c r="E48" s="21">
        <v>0</v>
      </c>
      <c r="F48" s="21">
        <v>0</v>
      </c>
      <c r="G48"/>
      <c r="H48"/>
      <c r="I48"/>
    </row>
    <row r="49" spans="1:9">
      <c r="A49" s="11" t="s">
        <v>62</v>
      </c>
      <c r="B49" s="11">
        <v>100</v>
      </c>
      <c r="C49" s="11" t="s">
        <v>15</v>
      </c>
      <c r="D49" s="21">
        <v>745.36901576157834</v>
      </c>
      <c r="E49" s="21">
        <v>5105.294977725629</v>
      </c>
      <c r="F49" s="21">
        <v>2427.5580704078748</v>
      </c>
      <c r="G49"/>
      <c r="H49"/>
      <c r="I49"/>
    </row>
    <row r="50" spans="1:9">
      <c r="A50" s="4" t="s">
        <v>63</v>
      </c>
      <c r="B50" s="4"/>
      <c r="C50" s="6" t="s">
        <v>64</v>
      </c>
      <c r="D50" s="32">
        <v>-14808721.66097945</v>
      </c>
      <c r="E50" s="32">
        <v>11084260.058176398</v>
      </c>
      <c r="F50" s="32">
        <v>1942504.938459374</v>
      </c>
      <c r="G50"/>
      <c r="H50"/>
      <c r="I50"/>
    </row>
    <row r="51" spans="1:9">
      <c r="A51" s="11" t="s">
        <v>73</v>
      </c>
      <c r="B51" s="11">
        <v>100</v>
      </c>
      <c r="C51" s="11" t="s">
        <v>65</v>
      </c>
      <c r="D51" s="21">
        <v>-5727911.142470384</v>
      </c>
      <c r="E51" s="21">
        <v>4287315.1475701947</v>
      </c>
      <c r="F51" s="21">
        <v>751347.47860264406</v>
      </c>
      <c r="G51"/>
      <c r="H51"/>
      <c r="I51"/>
    </row>
    <row r="52" spans="1:9">
      <c r="A52" s="11" t="s">
        <v>74</v>
      </c>
      <c r="B52" s="11">
        <v>100</v>
      </c>
      <c r="C52" s="11" t="s">
        <v>66</v>
      </c>
      <c r="D52" s="21">
        <v>-136477.15901886416</v>
      </c>
      <c r="E52" s="21">
        <v>102152.52586941613</v>
      </c>
      <c r="F52" s="21">
        <v>17902.122914471256</v>
      </c>
      <c r="G52"/>
      <c r="H52"/>
      <c r="I52"/>
    </row>
    <row r="53" spans="1:9">
      <c r="A53" s="11" t="s">
        <v>75</v>
      </c>
      <c r="B53" s="11">
        <v>100</v>
      </c>
      <c r="C53" s="11" t="s">
        <v>67</v>
      </c>
      <c r="D53" s="21">
        <v>-752084.61590971239</v>
      </c>
      <c r="E53" s="21">
        <v>562931.87618367327</v>
      </c>
      <c r="F53" s="21">
        <v>98653.220310936216</v>
      </c>
      <c r="G53"/>
      <c r="H53"/>
      <c r="I53"/>
    </row>
    <row r="54" spans="1:9">
      <c r="A54" s="11" t="s">
        <v>76</v>
      </c>
      <c r="B54" s="11">
        <v>100</v>
      </c>
      <c r="C54" s="11" t="s">
        <v>68</v>
      </c>
      <c r="D54" s="21">
        <v>-4684657.0054019038</v>
      </c>
      <c r="E54" s="21">
        <v>3506444.2238830104</v>
      </c>
      <c r="F54" s="21">
        <v>614500.6690185573</v>
      </c>
      <c r="G54"/>
      <c r="H54"/>
      <c r="I54"/>
    </row>
    <row r="55" spans="1:9">
      <c r="A55" s="11" t="s">
        <v>77</v>
      </c>
      <c r="B55" s="11">
        <v>100</v>
      </c>
      <c r="C55" s="11" t="s">
        <v>69</v>
      </c>
      <c r="D55" s="21">
        <v>-1254963.3285659091</v>
      </c>
      <c r="E55" s="21">
        <v>939334.27987592993</v>
      </c>
      <c r="F55" s="21">
        <v>164617.34639446717</v>
      </c>
      <c r="G55"/>
      <c r="H55"/>
      <c r="I55"/>
    </row>
    <row r="56" spans="1:9">
      <c r="A56" s="11" t="s">
        <v>78</v>
      </c>
      <c r="B56" s="11">
        <v>100</v>
      </c>
      <c r="C56" s="11" t="s">
        <v>70</v>
      </c>
      <c r="D56" s="21">
        <v>-132891.79516657954</v>
      </c>
      <c r="E56" s="21">
        <v>99468.897515010322</v>
      </c>
      <c r="F56" s="21">
        <v>17431.819862751116</v>
      </c>
      <c r="G56"/>
      <c r="H56"/>
      <c r="I56"/>
    </row>
    <row r="57" spans="1:9">
      <c r="A57" s="11" t="s">
        <v>79</v>
      </c>
      <c r="B57" s="11">
        <v>114</v>
      </c>
      <c r="C57" s="11" t="s">
        <v>71</v>
      </c>
      <c r="D57" s="21">
        <v>-1529806.1798330792</v>
      </c>
      <c r="E57" s="21">
        <v>1145052.8900516662</v>
      </c>
      <c r="F57" s="21">
        <v>200669.31685546227</v>
      </c>
      <c r="G57"/>
      <c r="H57"/>
      <c r="I57"/>
    </row>
    <row r="58" spans="1:9">
      <c r="A58" s="11" t="s">
        <v>80</v>
      </c>
      <c r="B58" s="11">
        <v>100</v>
      </c>
      <c r="C58" s="11" t="s">
        <v>96</v>
      </c>
      <c r="D58" s="21">
        <v>-31.222519090284209</v>
      </c>
      <c r="E58" s="21">
        <v>23.369911947227322</v>
      </c>
      <c r="F58" s="21">
        <v>4.0955525340063303</v>
      </c>
      <c r="G58"/>
      <c r="H58"/>
      <c r="I58"/>
    </row>
    <row r="59" spans="1:9">
      <c r="A59" s="11" t="s">
        <v>220</v>
      </c>
      <c r="B59" s="11">
        <v>120</v>
      </c>
      <c r="C59" s="11" t="s">
        <v>238</v>
      </c>
      <c r="D59" s="21">
        <v>0</v>
      </c>
      <c r="E59" s="21">
        <v>0</v>
      </c>
      <c r="F59" s="21">
        <v>0</v>
      </c>
      <c r="G59"/>
      <c r="H59"/>
      <c r="I59"/>
    </row>
    <row r="60" spans="1:9">
      <c r="A60" s="11" t="s">
        <v>81</v>
      </c>
      <c r="B60" s="11">
        <v>100</v>
      </c>
      <c r="C60" s="11" t="s">
        <v>72</v>
      </c>
      <c r="D60" s="21">
        <v>-589899.21209390974</v>
      </c>
      <c r="E60" s="21">
        <v>441536.8473155431</v>
      </c>
      <c r="F60" s="21">
        <v>77378.86894755275</v>
      </c>
      <c r="G60"/>
      <c r="H60"/>
      <c r="I60"/>
    </row>
    <row r="61" spans="1:9">
      <c r="A61" s="4" t="s">
        <v>82</v>
      </c>
      <c r="B61" s="4"/>
      <c r="C61" s="4" t="s">
        <v>83</v>
      </c>
      <c r="D61" s="32">
        <v>-151716032.86309001</v>
      </c>
      <c r="E61" s="32">
        <v>-1244604.3823969662</v>
      </c>
      <c r="F61" s="32">
        <v>-669395.25198063254</v>
      </c>
      <c r="G61"/>
      <c r="H61"/>
      <c r="I61"/>
    </row>
    <row r="62" spans="1:9">
      <c r="A62" s="11" t="s">
        <v>88</v>
      </c>
      <c r="B62" s="11">
        <v>100</v>
      </c>
      <c r="C62" s="11" t="s">
        <v>16</v>
      </c>
      <c r="D62" s="21">
        <v>-50981102.723151028</v>
      </c>
      <c r="E62" s="21">
        <v>-418224.11693243682</v>
      </c>
      <c r="F62" s="21">
        <v>-224936.72856849432</v>
      </c>
      <c r="G62"/>
      <c r="H62"/>
      <c r="I62"/>
    </row>
    <row r="63" spans="1:9">
      <c r="A63" s="11" t="s">
        <v>89</v>
      </c>
      <c r="B63" s="11">
        <v>100</v>
      </c>
      <c r="C63" s="11" t="s">
        <v>20</v>
      </c>
      <c r="D63" s="21">
        <v>-263621.24962667143</v>
      </c>
      <c r="E63" s="21">
        <v>-2162.6202345693018</v>
      </c>
      <c r="F63" s="21">
        <v>-1163.1388554730802</v>
      </c>
      <c r="G63"/>
      <c r="H63"/>
      <c r="I63"/>
    </row>
    <row r="64" spans="1:9">
      <c r="A64" s="11" t="s">
        <v>90</v>
      </c>
      <c r="B64" s="11">
        <v>100</v>
      </c>
      <c r="C64" s="11" t="s">
        <v>18</v>
      </c>
      <c r="D64" s="21">
        <v>-24344970.666696787</v>
      </c>
      <c r="E64" s="21">
        <v>-199714.27283785492</v>
      </c>
      <c r="F64" s="21">
        <v>-107413.88017046452</v>
      </c>
      <c r="G64"/>
      <c r="H64"/>
      <c r="I64"/>
    </row>
    <row r="65" spans="1:9">
      <c r="A65" s="11" t="s">
        <v>91</v>
      </c>
      <c r="B65" s="11">
        <v>100</v>
      </c>
      <c r="C65" s="11" t="s">
        <v>21</v>
      </c>
      <c r="D65" s="21">
        <v>-34559151.887833983</v>
      </c>
      <c r="E65" s="21">
        <v>-283506.43685980141</v>
      </c>
      <c r="F65" s="21">
        <v>-152480.47124373168</v>
      </c>
      <c r="G65"/>
      <c r="H65"/>
      <c r="I65"/>
    </row>
    <row r="66" spans="1:9">
      <c r="A66" s="11" t="s">
        <v>92</v>
      </c>
      <c r="B66" s="11">
        <v>100</v>
      </c>
      <c r="C66" s="11" t="s">
        <v>17</v>
      </c>
      <c r="D66" s="21">
        <v>-19616195.054509725</v>
      </c>
      <c r="E66" s="21">
        <v>-160921.70267085359</v>
      </c>
      <c r="F66" s="21">
        <v>-86549.770539175719</v>
      </c>
      <c r="G66"/>
      <c r="H66"/>
      <c r="I66"/>
    </row>
    <row r="67" spans="1:9">
      <c r="A67" s="11" t="s">
        <v>93</v>
      </c>
      <c r="B67" s="11">
        <v>114</v>
      </c>
      <c r="C67" s="11" t="s">
        <v>22</v>
      </c>
      <c r="D67" s="21">
        <v>-13911072.141925119</v>
      </c>
      <c r="E67" s="21">
        <v>-114119.65515406802</v>
      </c>
      <c r="F67" s="21">
        <v>-61377.861429896206</v>
      </c>
      <c r="G67"/>
      <c r="H67"/>
      <c r="I67"/>
    </row>
    <row r="68" spans="1:9">
      <c r="A68" s="11" t="s">
        <v>94</v>
      </c>
      <c r="B68" s="11">
        <v>100</v>
      </c>
      <c r="C68" s="11" t="s">
        <v>23</v>
      </c>
      <c r="D68" s="21">
        <v>-938912.94705371512</v>
      </c>
      <c r="E68" s="21">
        <v>-7702.3841616450809</v>
      </c>
      <c r="F68" s="21">
        <v>-4142.6331609135959</v>
      </c>
      <c r="G68"/>
      <c r="H68"/>
      <c r="I68"/>
    </row>
    <row r="69" spans="1:9">
      <c r="A69" s="11" t="s">
        <v>87</v>
      </c>
      <c r="B69" s="11">
        <v>100</v>
      </c>
      <c r="C69" s="11" t="s">
        <v>84</v>
      </c>
      <c r="D69" s="21">
        <v>-3103033.3109512767</v>
      </c>
      <c r="E69" s="21">
        <v>-25455.772766077891</v>
      </c>
      <c r="F69" s="21">
        <v>-13691.076189442538</v>
      </c>
      <c r="G69"/>
      <c r="H69"/>
      <c r="I69"/>
    </row>
    <row r="70" spans="1:9">
      <c r="A70" s="11" t="s">
        <v>86</v>
      </c>
      <c r="B70" s="11">
        <v>100</v>
      </c>
      <c r="C70" s="11" t="s">
        <v>107</v>
      </c>
      <c r="D70" s="21">
        <v>-1098133.4731810456</v>
      </c>
      <c r="E70" s="21">
        <v>-9008.5517488531768</v>
      </c>
      <c r="F70" s="21">
        <v>-4845.1394300016109</v>
      </c>
      <c r="G70"/>
      <c r="H70"/>
      <c r="I70"/>
    </row>
    <row r="71" spans="1:9">
      <c r="A71" s="11" t="s">
        <v>85</v>
      </c>
      <c r="B71" s="11">
        <v>100</v>
      </c>
      <c r="C71" s="11" t="s">
        <v>19</v>
      </c>
      <c r="D71" s="21">
        <v>-2899839.4081607824</v>
      </c>
      <c r="E71" s="21">
        <v>-23788.869030744769</v>
      </c>
      <c r="F71" s="21">
        <v>-12794.552393027581</v>
      </c>
      <c r="G71"/>
      <c r="H71"/>
      <c r="I71"/>
    </row>
    <row r="72" spans="1:9">
      <c r="A72" s="4" t="s">
        <v>95</v>
      </c>
      <c r="B72" s="4">
        <v>100</v>
      </c>
      <c r="C72" s="4" t="s">
        <v>257</v>
      </c>
      <c r="D72" s="32">
        <v>652921.8004365731</v>
      </c>
      <c r="E72" s="32">
        <v>453193.67872138321</v>
      </c>
      <c r="F72" s="32">
        <v>251832.81020117365</v>
      </c>
      <c r="G72"/>
      <c r="H72"/>
      <c r="I72"/>
    </row>
    <row r="73" spans="1:9">
      <c r="A73" s="1" t="s">
        <v>243</v>
      </c>
      <c r="B73" s="42"/>
      <c r="C73" s="42"/>
      <c r="E73" s="15"/>
      <c r="F73" s="15"/>
      <c r="G73"/>
      <c r="H73"/>
      <c r="I73"/>
    </row>
    <row r="74" spans="1:9">
      <c r="A74" s="22" t="s">
        <v>259</v>
      </c>
      <c r="B74" s="42"/>
      <c r="C74" s="42"/>
      <c r="E74" s="15"/>
      <c r="F74" s="15"/>
      <c r="G74"/>
      <c r="H74"/>
      <c r="I74"/>
    </row>
    <row r="75" spans="1:9">
      <c r="A75" s="45" t="s">
        <v>254</v>
      </c>
      <c r="B75" s="43"/>
      <c r="C75" s="44"/>
      <c r="D75" s="37"/>
      <c r="E75" s="38"/>
      <c r="F75" s="38"/>
      <c r="G75"/>
      <c r="H75"/>
      <c r="I75"/>
    </row>
    <row r="76" spans="1:9">
      <c r="A76" s="45" t="s">
        <v>255</v>
      </c>
      <c r="B76" s="44"/>
      <c r="C76" s="44"/>
      <c r="D76" s="37"/>
      <c r="E76" s="38"/>
      <c r="F76" s="38"/>
      <c r="G76"/>
      <c r="H76"/>
      <c r="I76"/>
    </row>
    <row r="77" spans="1:9">
      <c r="A77" s="2" t="s">
        <v>260</v>
      </c>
      <c r="B77" s="42"/>
      <c r="C77" s="42"/>
      <c r="G77"/>
      <c r="H77"/>
      <c r="I77"/>
    </row>
    <row r="78" spans="1:9">
      <c r="G78"/>
      <c r="H78"/>
      <c r="I78"/>
    </row>
    <row r="79" spans="1:9">
      <c r="G79"/>
      <c r="H79"/>
      <c r="I79"/>
    </row>
    <row r="80" spans="1:9">
      <c r="G80"/>
      <c r="H80"/>
      <c r="I80"/>
    </row>
    <row r="81" spans="7:9">
      <c r="G81"/>
      <c r="H81"/>
      <c r="I81"/>
    </row>
    <row r="82" spans="7:9">
      <c r="G82"/>
      <c r="H82"/>
      <c r="I82"/>
    </row>
    <row r="83" spans="7:9">
      <c r="G83"/>
      <c r="H83"/>
      <c r="I83"/>
    </row>
    <row r="84" spans="7:9">
      <c r="G84"/>
      <c r="H84"/>
      <c r="I84"/>
    </row>
    <row r="85" spans="7:9">
      <c r="G85"/>
      <c r="H85"/>
      <c r="I85"/>
    </row>
    <row r="86" spans="7:9">
      <c r="G86"/>
      <c r="H86"/>
      <c r="I86"/>
    </row>
    <row r="87" spans="7:9">
      <c r="G87"/>
      <c r="H87"/>
      <c r="I87"/>
    </row>
    <row r="88" spans="7:9">
      <c r="G88"/>
      <c r="H88"/>
      <c r="I88"/>
    </row>
    <row r="89" spans="7:9">
      <c r="G89"/>
      <c r="H89"/>
      <c r="I89"/>
    </row>
    <row r="90" spans="7:9">
      <c r="G90"/>
      <c r="H90"/>
      <c r="I90"/>
    </row>
    <row r="91" spans="7:9">
      <c r="G91"/>
      <c r="H91"/>
      <c r="I91"/>
    </row>
    <row r="92" spans="7:9">
      <c r="G92"/>
      <c r="H92"/>
      <c r="I92"/>
    </row>
    <row r="93" spans="7:9">
      <c r="G93"/>
      <c r="H93"/>
      <c r="I93"/>
    </row>
    <row r="94" spans="7:9">
      <c r="G94"/>
      <c r="H94"/>
      <c r="I94"/>
    </row>
    <row r="95" spans="7:9">
      <c r="G95"/>
      <c r="H95"/>
      <c r="I95"/>
    </row>
    <row r="96" spans="7:9">
      <c r="G96"/>
      <c r="H96"/>
      <c r="I96"/>
    </row>
    <row r="97" spans="7:9">
      <c r="G97"/>
      <c r="H97"/>
      <c r="I97"/>
    </row>
    <row r="98" spans="7:9">
      <c r="G98"/>
      <c r="H98"/>
      <c r="I98"/>
    </row>
    <row r="99" spans="7:9">
      <c r="G99"/>
      <c r="H99"/>
      <c r="I99"/>
    </row>
    <row r="100" spans="7:9">
      <c r="G100"/>
      <c r="H100"/>
      <c r="I100"/>
    </row>
    <row r="101" spans="7:9">
      <c r="G101"/>
      <c r="H101"/>
      <c r="I101"/>
    </row>
    <row r="102" spans="7:9">
      <c r="G102"/>
      <c r="H102"/>
      <c r="I102"/>
    </row>
    <row r="103" spans="7:9">
      <c r="G103"/>
      <c r="H103"/>
      <c r="I103"/>
    </row>
    <row r="104" spans="7:9">
      <c r="G104"/>
      <c r="H104"/>
      <c r="I104"/>
    </row>
    <row r="105" spans="7:9">
      <c r="G105"/>
      <c r="H105"/>
      <c r="I105"/>
    </row>
    <row r="106" spans="7:9">
      <c r="G106"/>
      <c r="H106"/>
      <c r="I106"/>
    </row>
    <row r="107" spans="7:9">
      <c r="G107"/>
      <c r="H107"/>
      <c r="I107"/>
    </row>
    <row r="108" spans="7:9">
      <c r="G108"/>
      <c r="H108"/>
      <c r="I108"/>
    </row>
    <row r="109" spans="7:9">
      <c r="G109"/>
      <c r="H109"/>
      <c r="I109"/>
    </row>
    <row r="110" spans="7:9">
      <c r="G110"/>
      <c r="H110"/>
      <c r="I110"/>
    </row>
    <row r="111" spans="7:9">
      <c r="G111"/>
      <c r="H111"/>
      <c r="I111"/>
    </row>
    <row r="112" spans="7:9">
      <c r="G112"/>
      <c r="H112"/>
      <c r="I112"/>
    </row>
    <row r="113" spans="7:9">
      <c r="G113"/>
      <c r="H113"/>
      <c r="I113"/>
    </row>
    <row r="114" spans="7:9">
      <c r="G114"/>
      <c r="H114"/>
      <c r="I114"/>
    </row>
    <row r="115" spans="7:9">
      <c r="G115"/>
      <c r="H115"/>
      <c r="I115"/>
    </row>
    <row r="116" spans="7:9">
      <c r="G116"/>
      <c r="H116"/>
      <c r="I116"/>
    </row>
    <row r="117" spans="7:9">
      <c r="G117"/>
      <c r="H117"/>
      <c r="I117"/>
    </row>
    <row r="118" spans="7:9">
      <c r="G118"/>
      <c r="H118"/>
      <c r="I118"/>
    </row>
    <row r="119" spans="7:9">
      <c r="G119"/>
      <c r="H119"/>
      <c r="I119"/>
    </row>
    <row r="120" spans="7:9">
      <c r="G120"/>
      <c r="H120"/>
      <c r="I120"/>
    </row>
    <row r="121" spans="7:9">
      <c r="G121"/>
      <c r="H121"/>
      <c r="I121"/>
    </row>
    <row r="122" spans="7:9">
      <c r="G122"/>
      <c r="H122"/>
      <c r="I122"/>
    </row>
    <row r="123" spans="7:9">
      <c r="G123"/>
      <c r="H123"/>
      <c r="I123"/>
    </row>
    <row r="124" spans="7:9">
      <c r="G124"/>
      <c r="H124"/>
      <c r="I124"/>
    </row>
    <row r="125" spans="7:9">
      <c r="G125"/>
      <c r="H125"/>
      <c r="I125"/>
    </row>
    <row r="126" spans="7:9">
      <c r="G126"/>
      <c r="H126"/>
      <c r="I126"/>
    </row>
    <row r="127" spans="7:9">
      <c r="G127"/>
      <c r="H127"/>
      <c r="I127"/>
    </row>
    <row r="128" spans="7:9">
      <c r="G128"/>
      <c r="H128"/>
      <c r="I128"/>
    </row>
  </sheetData>
  <mergeCells count="9">
    <mergeCell ref="C2:F2"/>
    <mergeCell ref="C1:F1"/>
    <mergeCell ref="A7:A8"/>
    <mergeCell ref="B7:B8"/>
    <mergeCell ref="C7:C8"/>
    <mergeCell ref="C3:F3"/>
    <mergeCell ref="D7:D8"/>
    <mergeCell ref="E7:E8"/>
    <mergeCell ref="F7:F8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15"/>
  <sheetViews>
    <sheetView view="pageBreakPreview" zoomScaleNormal="100" zoomScaleSheetLayoutView="100" workbookViewId="0">
      <pane xSplit="3" ySplit="6" topLeftCell="N7" activePane="bottomRight" state="frozen"/>
      <selection activeCell="C5" sqref="C5:E41"/>
      <selection pane="topRight" activeCell="C5" sqref="C5:E41"/>
      <selection pane="bottomLeft" activeCell="C5" sqref="C5:E41"/>
      <selection pane="bottomRight" activeCell="T11" sqref="T11"/>
    </sheetView>
  </sheetViews>
  <sheetFormatPr defaultRowHeight="12.75"/>
  <cols>
    <col min="1" max="1" width="11.28515625" style="2" customWidth="1"/>
    <col min="2" max="2" width="8.85546875" style="2" customWidth="1"/>
    <col min="3" max="3" width="78" style="2" customWidth="1"/>
    <col min="4" max="4" width="20.42578125" style="2" hidden="1" customWidth="1"/>
    <col min="5" max="5" width="14" style="2" bestFit="1" customWidth="1"/>
    <col min="6" max="7" width="15" style="2" bestFit="1" customWidth="1"/>
    <col min="8" max="8" width="16.28515625" style="2" customWidth="1"/>
    <col min="9" max="9" width="17.5703125" style="2" customWidth="1"/>
    <col min="10" max="12" width="15" style="14" bestFit="1" customWidth="1"/>
    <col min="13" max="13" width="15" style="2" bestFit="1" customWidth="1"/>
    <col min="14" max="14" width="2.85546875" customWidth="1"/>
    <col min="15" max="15" width="11.7109375" customWidth="1"/>
    <col min="16" max="16" width="18.5703125" customWidth="1"/>
    <col min="17" max="17" width="11.42578125" customWidth="1"/>
    <col min="18" max="18" width="11" customWidth="1"/>
    <col min="19" max="19" width="12.85546875" customWidth="1"/>
    <col min="20" max="20" width="9.7109375" customWidth="1"/>
    <col min="21" max="22" width="23" customWidth="1"/>
    <col min="23" max="23" width="3.7109375" customWidth="1"/>
    <col min="24" max="24" width="18" bestFit="1" customWidth="1"/>
    <col min="25" max="25" width="17.7109375" bestFit="1" customWidth="1"/>
    <col min="26" max="27" width="18.28515625" bestFit="1" customWidth="1"/>
    <col min="43" max="16384" width="9.140625" style="2"/>
  </cols>
  <sheetData>
    <row r="1" spans="1:13">
      <c r="C1" s="77" t="s">
        <v>229</v>
      </c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>
      <c r="C2" s="77" t="s">
        <v>261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>
      <c r="C3" s="78" t="s">
        <v>109</v>
      </c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>
      <c r="C4" s="16"/>
      <c r="D4" s="16"/>
      <c r="E4" s="16"/>
      <c r="F4" s="16"/>
      <c r="G4" s="16"/>
      <c r="H4" s="16"/>
      <c r="I4" s="16"/>
      <c r="J4" s="27"/>
      <c r="K4" s="27"/>
      <c r="L4" s="27"/>
      <c r="M4" s="27"/>
    </row>
    <row r="5" spans="1:13" ht="12.75" customHeight="1">
      <c r="A5" s="73" t="s">
        <v>29</v>
      </c>
      <c r="B5" s="73" t="s">
        <v>111</v>
      </c>
      <c r="C5" s="75" t="s">
        <v>28</v>
      </c>
      <c r="D5" s="79">
        <v>2008</v>
      </c>
      <c r="E5" s="79">
        <v>2010</v>
      </c>
      <c r="F5" s="79">
        <v>2011</v>
      </c>
      <c r="G5" s="79">
        <v>2012</v>
      </c>
      <c r="H5" s="79" t="s">
        <v>266</v>
      </c>
      <c r="I5" s="85" t="s">
        <v>267</v>
      </c>
      <c r="J5" s="79">
        <v>2013</v>
      </c>
      <c r="K5" s="79">
        <v>2014</v>
      </c>
      <c r="L5" s="79">
        <v>2015</v>
      </c>
      <c r="M5" s="79">
        <v>2016</v>
      </c>
    </row>
    <row r="6" spans="1:13">
      <c r="A6" s="74"/>
      <c r="B6" s="74"/>
      <c r="C6" s="76"/>
      <c r="D6" s="80"/>
      <c r="E6" s="80"/>
      <c r="F6" s="80"/>
      <c r="G6" s="80"/>
      <c r="H6" s="80"/>
      <c r="I6" s="86"/>
      <c r="J6" s="80"/>
      <c r="K6" s="80"/>
      <c r="L6" s="80"/>
      <c r="M6" s="80"/>
    </row>
    <row r="7" spans="1:13">
      <c r="A7" s="17"/>
      <c r="B7" s="17"/>
      <c r="C7" s="19" t="s">
        <v>110</v>
      </c>
      <c r="D7" s="18">
        <f>D8+D31+D32+D33+D34+D35+D36</f>
        <v>6409126727.1800003</v>
      </c>
      <c r="E7" s="46">
        <v>9000730811.6399994</v>
      </c>
      <c r="F7" s="46">
        <v>10161840551.470001</v>
      </c>
      <c r="G7" s="46">
        <v>11156224937.909998</v>
      </c>
      <c r="H7" s="46">
        <v>2602170018.2400007</v>
      </c>
      <c r="I7" s="46">
        <v>9666292252.069273</v>
      </c>
      <c r="J7" s="46">
        <v>12268462270.309269</v>
      </c>
      <c r="K7" s="46">
        <v>12594352056.971882</v>
      </c>
      <c r="L7" s="46">
        <v>14045876919.661728</v>
      </c>
      <c r="M7" s="46">
        <v>15236505099.689396</v>
      </c>
    </row>
    <row r="8" spans="1:13">
      <c r="A8" s="3" t="s">
        <v>30</v>
      </c>
      <c r="B8" s="3"/>
      <c r="C8" s="4" t="s">
        <v>0</v>
      </c>
      <c r="D8" s="5">
        <f>D9+D21</f>
        <v>5787973148.1799994</v>
      </c>
      <c r="E8" s="32">
        <v>8352921764.8699999</v>
      </c>
      <c r="F8" s="32">
        <v>9353265132.7699986</v>
      </c>
      <c r="G8" s="32">
        <v>10287231266.549999</v>
      </c>
      <c r="H8" s="32">
        <v>2371018644.0900002</v>
      </c>
      <c r="I8" s="32">
        <v>8792050836.1684055</v>
      </c>
      <c r="J8" s="32">
        <v>11163069480.258404</v>
      </c>
      <c r="K8" s="32">
        <v>11633796453.200846</v>
      </c>
      <c r="L8" s="32">
        <v>13021628987.05809</v>
      </c>
      <c r="M8" s="32">
        <v>14157467527.329573</v>
      </c>
    </row>
    <row r="9" spans="1:13">
      <c r="A9" s="3" t="s">
        <v>31</v>
      </c>
      <c r="B9" s="3"/>
      <c r="C9" s="4" t="s">
        <v>1</v>
      </c>
      <c r="D9" s="5">
        <f>D10+D16</f>
        <v>5693311756.0099993</v>
      </c>
      <c r="E9" s="32">
        <v>8227344573.3999996</v>
      </c>
      <c r="F9" s="32">
        <v>9217400357.3799992</v>
      </c>
      <c r="G9" s="32">
        <v>10137963705.779999</v>
      </c>
      <c r="H9" s="32">
        <v>2351531645.7200003</v>
      </c>
      <c r="I9" s="32">
        <v>8650657478.4828815</v>
      </c>
      <c r="J9" s="32">
        <v>11002189124.202881</v>
      </c>
      <c r="K9" s="32">
        <v>11469787442.341772</v>
      </c>
      <c r="L9" s="32">
        <v>12848026708.70462</v>
      </c>
      <c r="M9" s="32">
        <v>13974527728.954004</v>
      </c>
    </row>
    <row r="10" spans="1:13">
      <c r="A10" s="3" t="s">
        <v>32</v>
      </c>
      <c r="B10" s="3"/>
      <c r="C10" s="6" t="s">
        <v>106</v>
      </c>
      <c r="D10" s="5">
        <f>SUM(D11:D15)</f>
        <v>962384660.89999998</v>
      </c>
      <c r="E10" s="32">
        <v>2684112753.4899998</v>
      </c>
      <c r="F10" s="32">
        <v>3045946214.4699998</v>
      </c>
      <c r="G10" s="32">
        <v>3316615976.25</v>
      </c>
      <c r="H10" s="32">
        <v>611264193.98000002</v>
      </c>
      <c r="I10" s="32">
        <v>3025514264.2228818</v>
      </c>
      <c r="J10" s="32">
        <v>3636778458.2028813</v>
      </c>
      <c r="K10" s="32">
        <v>3835980593.7183862</v>
      </c>
      <c r="L10" s="32">
        <v>4131000680.3901567</v>
      </c>
      <c r="M10" s="32">
        <v>4416885983.7100544</v>
      </c>
    </row>
    <row r="11" spans="1:13">
      <c r="A11" s="7" t="s">
        <v>33</v>
      </c>
      <c r="B11" s="7">
        <v>100</v>
      </c>
      <c r="C11" s="8" t="s">
        <v>2</v>
      </c>
      <c r="D11" s="21">
        <v>340217376.75</v>
      </c>
      <c r="E11" s="21">
        <v>400008655.27999997</v>
      </c>
      <c r="F11" s="21">
        <v>446247330.88</v>
      </c>
      <c r="G11" s="21">
        <v>474722431.44</v>
      </c>
      <c r="H11" s="21">
        <v>13870972.92</v>
      </c>
      <c r="I11" s="21">
        <v>496401744.07999998</v>
      </c>
      <c r="J11" s="21">
        <v>510272717</v>
      </c>
      <c r="K11" s="21">
        <v>511525911.26813954</v>
      </c>
      <c r="L11" s="21">
        <v>549596048.75765193</v>
      </c>
      <c r="M11" s="21">
        <v>577397694.60827112</v>
      </c>
    </row>
    <row r="12" spans="1:13">
      <c r="A12" s="7" t="s">
        <v>245</v>
      </c>
      <c r="B12" s="7">
        <v>100</v>
      </c>
      <c r="C12" s="8" t="s">
        <v>246</v>
      </c>
      <c r="D12" s="21"/>
      <c r="E12" s="21">
        <v>1503877441.6400001</v>
      </c>
      <c r="F12" s="21">
        <v>1729565065.1400001</v>
      </c>
      <c r="G12" s="21">
        <v>1957895669.8199999</v>
      </c>
      <c r="H12" s="21">
        <v>452563887.73000002</v>
      </c>
      <c r="I12" s="21">
        <v>1699768825.27</v>
      </c>
      <c r="J12" s="21">
        <v>2152332713</v>
      </c>
      <c r="K12" s="21">
        <v>2316478392.0193563</v>
      </c>
      <c r="L12" s="21">
        <v>2493142490.6018152</v>
      </c>
      <c r="M12" s="21">
        <v>2683279714.5263786</v>
      </c>
    </row>
    <row r="13" spans="1:13">
      <c r="A13" s="39" t="s">
        <v>34</v>
      </c>
      <c r="B13" s="7">
        <v>100</v>
      </c>
      <c r="C13" s="8" t="s">
        <v>3</v>
      </c>
      <c r="D13" s="21">
        <v>448113295.92000002</v>
      </c>
      <c r="E13" s="21">
        <v>537171204.33000004</v>
      </c>
      <c r="F13" s="21">
        <v>622809854.67999995</v>
      </c>
      <c r="G13" s="21">
        <v>554372404.66999996</v>
      </c>
      <c r="H13" s="21">
        <v>58159759.380000003</v>
      </c>
      <c r="I13" s="21">
        <v>535016294.60622716</v>
      </c>
      <c r="J13" s="21">
        <v>593176053.98622715</v>
      </c>
      <c r="K13" s="21">
        <v>644186143.75116169</v>
      </c>
      <c r="L13" s="21">
        <v>677090970.4577235</v>
      </c>
      <c r="M13" s="21">
        <v>711209623.83733833</v>
      </c>
    </row>
    <row r="14" spans="1:13">
      <c r="A14" s="7" t="s">
        <v>35</v>
      </c>
      <c r="B14" s="7">
        <v>100</v>
      </c>
      <c r="C14" s="8" t="s">
        <v>4</v>
      </c>
      <c r="D14" s="21">
        <v>25517612.059999999</v>
      </c>
      <c r="E14" s="21">
        <v>33193728.140000001</v>
      </c>
      <c r="F14" s="21">
        <v>38648826.630000003</v>
      </c>
      <c r="G14" s="21">
        <v>53009423.310000002</v>
      </c>
      <c r="H14" s="21">
        <v>13908427.1</v>
      </c>
      <c r="I14" s="21">
        <v>67488522.116654441</v>
      </c>
      <c r="J14" s="21">
        <v>81396949.216654435</v>
      </c>
      <c r="K14" s="21">
        <v>46355658.508169875</v>
      </c>
      <c r="L14" s="21">
        <v>61994446.455201089</v>
      </c>
      <c r="M14" s="21">
        <v>67403113.395382211</v>
      </c>
    </row>
    <row r="15" spans="1:13">
      <c r="A15" s="39" t="s">
        <v>36</v>
      </c>
      <c r="B15" s="7">
        <v>100</v>
      </c>
      <c r="C15" s="8" t="s">
        <v>5</v>
      </c>
      <c r="D15" s="21">
        <v>148536376.16999999</v>
      </c>
      <c r="E15" s="21">
        <v>209861724.09999999</v>
      </c>
      <c r="F15" s="21">
        <v>208675137.13999999</v>
      </c>
      <c r="G15" s="21">
        <v>276616047.00999999</v>
      </c>
      <c r="H15" s="21">
        <v>72761146.849999994</v>
      </c>
      <c r="I15" s="21">
        <v>226838878.15000001</v>
      </c>
      <c r="J15" s="21">
        <v>299600025</v>
      </c>
      <c r="K15" s="21">
        <v>317434488.17155933</v>
      </c>
      <c r="L15" s="21">
        <v>349176724.11776483</v>
      </c>
      <c r="M15" s="21">
        <v>377595837.34268421</v>
      </c>
    </row>
    <row r="16" spans="1:13">
      <c r="A16" s="3" t="s">
        <v>37</v>
      </c>
      <c r="B16" s="3"/>
      <c r="C16" s="6" t="s">
        <v>6</v>
      </c>
      <c r="D16" s="5">
        <f>D17+D19+D20</f>
        <v>4730927095.1099997</v>
      </c>
      <c r="E16" s="32">
        <v>5543231819.9099998</v>
      </c>
      <c r="F16" s="32">
        <v>6171454142.9099998</v>
      </c>
      <c r="G16" s="32">
        <v>6821347729.5299997</v>
      </c>
      <c r="H16" s="32">
        <v>1740267451.74</v>
      </c>
      <c r="I16" s="32">
        <v>5625143214.2600002</v>
      </c>
      <c r="J16" s="32">
        <v>7365410666</v>
      </c>
      <c r="K16" s="32">
        <v>7633806848.6233864</v>
      </c>
      <c r="L16" s="32">
        <v>8717026028.3144627</v>
      </c>
      <c r="M16" s="32">
        <v>9557641745.2439499</v>
      </c>
    </row>
    <row r="17" spans="1:13">
      <c r="A17" s="7" t="s">
        <v>38</v>
      </c>
      <c r="B17" s="7">
        <v>100</v>
      </c>
      <c r="C17" s="8" t="s">
        <v>24</v>
      </c>
      <c r="D17" s="21">
        <v>3941222991.5700002</v>
      </c>
      <c r="E17" s="21">
        <v>4493608946.7399998</v>
      </c>
      <c r="F17" s="21">
        <v>5008748915.9499998</v>
      </c>
      <c r="G17" s="21">
        <v>5494095338.5900002</v>
      </c>
      <c r="H17" s="21">
        <v>1411665293.8399999</v>
      </c>
      <c r="I17" s="21">
        <v>4515713119.1599998</v>
      </c>
      <c r="J17" s="21">
        <v>5927378413</v>
      </c>
      <c r="K17" s="52">
        <v>6104642437.616724</v>
      </c>
      <c r="L17" s="52">
        <v>7036369262.2189493</v>
      </c>
      <c r="M17" s="52">
        <v>7724027987.695693</v>
      </c>
    </row>
    <row r="18" spans="1:13">
      <c r="A18" s="25" t="s">
        <v>222</v>
      </c>
      <c r="B18" s="30" t="s">
        <v>227</v>
      </c>
      <c r="C18" s="24" t="s">
        <v>223</v>
      </c>
      <c r="D18" s="21">
        <v>0</v>
      </c>
      <c r="E18" s="21">
        <v>0</v>
      </c>
      <c r="F18" s="21">
        <v>0</v>
      </c>
      <c r="G18" s="21">
        <v>105777683.63</v>
      </c>
      <c r="H18" s="21">
        <v>21243410.030000001</v>
      </c>
      <c r="I18" s="21">
        <v>91255609.701589808</v>
      </c>
      <c r="J18" s="33">
        <v>112499019.73158981</v>
      </c>
      <c r="K18" s="33">
        <v>118053964.65016751</v>
      </c>
      <c r="L18" s="33">
        <v>124082102.8309785</v>
      </c>
      <c r="M18" s="33">
        <v>130324566.81681481</v>
      </c>
    </row>
    <row r="19" spans="1:13">
      <c r="A19" s="7" t="s">
        <v>39</v>
      </c>
      <c r="B19" s="7">
        <v>100</v>
      </c>
      <c r="C19" s="8" t="s">
        <v>26</v>
      </c>
      <c r="D19" s="21">
        <v>675049068.41999996</v>
      </c>
      <c r="E19" s="21">
        <v>856498343.01999998</v>
      </c>
      <c r="F19" s="21">
        <v>941306442.23000002</v>
      </c>
      <c r="G19" s="21">
        <v>1083337496.5</v>
      </c>
      <c r="H19" s="21">
        <v>264369245.19999999</v>
      </c>
      <c r="I19" s="21">
        <v>864524676.79999995</v>
      </c>
      <c r="J19" s="58">
        <v>1128893922</v>
      </c>
      <c r="K19" s="58">
        <v>1185604321.4340687</v>
      </c>
      <c r="L19" s="58">
        <v>1297768287.0942564</v>
      </c>
      <c r="M19" s="58">
        <v>1411396889.1183388</v>
      </c>
    </row>
    <row r="20" spans="1:13">
      <c r="A20" s="7" t="s">
        <v>40</v>
      </c>
      <c r="B20" s="7">
        <v>100</v>
      </c>
      <c r="C20" s="8" t="s">
        <v>27</v>
      </c>
      <c r="D20" s="21">
        <v>114655035.12</v>
      </c>
      <c r="E20" s="21">
        <v>193124530.15000001</v>
      </c>
      <c r="F20" s="21">
        <v>221398784.72999999</v>
      </c>
      <c r="G20" s="21">
        <v>243914894.44</v>
      </c>
      <c r="H20" s="21">
        <v>64232912.700000003</v>
      </c>
      <c r="I20" s="21">
        <v>244905418.30000001</v>
      </c>
      <c r="J20" s="21">
        <v>309138331</v>
      </c>
      <c r="K20" s="21">
        <v>343560089.57259387</v>
      </c>
      <c r="L20" s="21">
        <v>382888479.00125653</v>
      </c>
      <c r="M20" s="21">
        <v>422216868.42991924</v>
      </c>
    </row>
    <row r="21" spans="1:13">
      <c r="A21" s="3" t="s">
        <v>41</v>
      </c>
      <c r="B21" s="3"/>
      <c r="C21" s="6" t="s">
        <v>7</v>
      </c>
      <c r="D21" s="5">
        <f>D22+D27</f>
        <v>94661392.170000002</v>
      </c>
      <c r="E21" s="32">
        <v>125577191.47000001</v>
      </c>
      <c r="F21" s="32">
        <v>135864775.38999999</v>
      </c>
      <c r="G21" s="32">
        <v>149267560.77000001</v>
      </c>
      <c r="H21" s="32">
        <v>19486998.370000001</v>
      </c>
      <c r="I21" s="32">
        <v>141393357.68552348</v>
      </c>
      <c r="J21" s="32">
        <v>160880356.05552348</v>
      </c>
      <c r="K21" s="32">
        <v>164009010.85907349</v>
      </c>
      <c r="L21" s="32">
        <v>173602278.35346889</v>
      </c>
      <c r="M21" s="32">
        <v>182939798.37556916</v>
      </c>
    </row>
    <row r="22" spans="1:13">
      <c r="A22" s="3" t="s">
        <v>42</v>
      </c>
      <c r="B22" s="3"/>
      <c r="C22" s="6" t="s">
        <v>8</v>
      </c>
      <c r="D22" s="5">
        <f>SUM(D23:D26)</f>
        <v>20249431.829999998</v>
      </c>
      <c r="E22" s="32">
        <v>42063923.960000008</v>
      </c>
      <c r="F22" s="32">
        <v>51495577.43</v>
      </c>
      <c r="G22" s="32">
        <v>59331706.280000009</v>
      </c>
      <c r="H22" s="32">
        <v>16199720.970000001</v>
      </c>
      <c r="I22" s="32">
        <v>41891502.437012002</v>
      </c>
      <c r="J22" s="32">
        <v>58091223.407012008</v>
      </c>
      <c r="K22" s="32">
        <v>67183441.982032716</v>
      </c>
      <c r="L22" s="32">
        <v>71230477.331134349</v>
      </c>
      <c r="M22" s="32">
        <v>75396210.32603541</v>
      </c>
    </row>
    <row r="23" spans="1:13">
      <c r="A23" s="7" t="s">
        <v>104</v>
      </c>
      <c r="B23" s="7">
        <v>150</v>
      </c>
      <c r="C23" s="8" t="s">
        <v>248</v>
      </c>
      <c r="D23" s="21">
        <v>7590298.8099999996</v>
      </c>
      <c r="E23" s="21">
        <v>8547917.8900000006</v>
      </c>
      <c r="F23" s="21">
        <v>9798321</v>
      </c>
      <c r="G23" s="21">
        <v>11278146.109999999</v>
      </c>
      <c r="H23" s="21">
        <v>2965271.87</v>
      </c>
      <c r="I23" s="21">
        <v>9964231.1879220009</v>
      </c>
      <c r="J23" s="21">
        <v>12929503.057922002</v>
      </c>
      <c r="K23" s="21">
        <v>13705273.241397323</v>
      </c>
      <c r="L23" s="21">
        <v>14390536.903467188</v>
      </c>
      <c r="M23" s="21">
        <v>15038111.06412321</v>
      </c>
    </row>
    <row r="24" spans="1:13">
      <c r="A24" s="7" t="s">
        <v>105</v>
      </c>
      <c r="B24" s="7">
        <v>151</v>
      </c>
      <c r="C24" s="8" t="s">
        <v>249</v>
      </c>
      <c r="D24" s="21">
        <v>12659133.02</v>
      </c>
      <c r="E24" s="21">
        <v>20196908.91</v>
      </c>
      <c r="F24" s="21">
        <v>28089836.719999999</v>
      </c>
      <c r="G24" s="21">
        <v>31309995.23</v>
      </c>
      <c r="H24" s="21">
        <v>10671132.67</v>
      </c>
      <c r="I24" s="21">
        <v>23140823.689089999</v>
      </c>
      <c r="J24" s="21">
        <v>33811956.35909</v>
      </c>
      <c r="K24" s="21">
        <v>35840673.740635403</v>
      </c>
      <c r="L24" s="21">
        <v>37632707.427667171</v>
      </c>
      <c r="M24" s="21">
        <v>39326179.261912197</v>
      </c>
    </row>
    <row r="25" spans="1:13">
      <c r="A25" s="7" t="s">
        <v>230</v>
      </c>
      <c r="B25" s="7">
        <v>160</v>
      </c>
      <c r="C25" s="8" t="s">
        <v>250</v>
      </c>
      <c r="D25" s="21">
        <v>0</v>
      </c>
      <c r="E25" s="21">
        <v>13301369.210000001</v>
      </c>
      <c r="F25" s="21">
        <v>13606175.98</v>
      </c>
      <c r="G25" s="21">
        <v>11452812.380000001</v>
      </c>
      <c r="H25" s="21">
        <v>1568393.21</v>
      </c>
      <c r="I25" s="21">
        <v>4353263.4000000004</v>
      </c>
      <c r="J25" s="21">
        <v>5921656.6100000003</v>
      </c>
      <c r="K25" s="21">
        <v>9532495</v>
      </c>
      <c r="L25" s="21">
        <v>10380887</v>
      </c>
      <c r="M25" s="21">
        <v>11367071</v>
      </c>
    </row>
    <row r="26" spans="1:13">
      <c r="A26" s="7" t="s">
        <v>239</v>
      </c>
      <c r="B26" s="7">
        <v>160</v>
      </c>
      <c r="C26" s="8" t="s">
        <v>251</v>
      </c>
      <c r="D26" s="21">
        <v>0</v>
      </c>
      <c r="E26" s="21">
        <v>17727.95</v>
      </c>
      <c r="F26" s="21">
        <v>1243.73</v>
      </c>
      <c r="G26" s="21">
        <v>5290752.5599999996</v>
      </c>
      <c r="H26" s="21">
        <v>994923.22</v>
      </c>
      <c r="I26" s="21">
        <v>4433184.16</v>
      </c>
      <c r="J26" s="21">
        <v>5428107.3799999999</v>
      </c>
      <c r="K26" s="21">
        <v>8105000</v>
      </c>
      <c r="L26" s="21">
        <v>8826346</v>
      </c>
      <c r="M26" s="21">
        <v>9664849</v>
      </c>
    </row>
    <row r="27" spans="1:13">
      <c r="A27" s="3" t="s">
        <v>43</v>
      </c>
      <c r="B27" s="3"/>
      <c r="C27" s="10" t="s">
        <v>9</v>
      </c>
      <c r="D27" s="5">
        <f>SUM(D28:D30)</f>
        <v>74411960.340000004</v>
      </c>
      <c r="E27" s="32">
        <v>83513267.510000005</v>
      </c>
      <c r="F27" s="32">
        <v>84369197.959999993</v>
      </c>
      <c r="G27" s="32">
        <v>89935854.489999995</v>
      </c>
      <c r="H27" s="32">
        <v>3287277.4</v>
      </c>
      <c r="I27" s="32">
        <v>99501855.248511478</v>
      </c>
      <c r="J27" s="32">
        <v>102789132.64851148</v>
      </c>
      <c r="K27" s="32">
        <v>96825568.877040774</v>
      </c>
      <c r="L27" s="32">
        <v>102371801.02233455</v>
      </c>
      <c r="M27" s="32">
        <v>107543588.04953375</v>
      </c>
    </row>
    <row r="28" spans="1:13">
      <c r="A28" s="7" t="s">
        <v>108</v>
      </c>
      <c r="B28" s="7">
        <v>111</v>
      </c>
      <c r="C28" s="11" t="s">
        <v>11</v>
      </c>
      <c r="D28" s="21">
        <v>291859.20000000001</v>
      </c>
      <c r="E28" s="21">
        <v>249034.98</v>
      </c>
      <c r="F28" s="21">
        <v>345599.73</v>
      </c>
      <c r="G28" s="21">
        <v>313236.94</v>
      </c>
      <c r="H28" s="21">
        <v>57734.2</v>
      </c>
      <c r="I28" s="21">
        <v>238515.50754100957</v>
      </c>
      <c r="J28" s="21">
        <v>296249.70754100959</v>
      </c>
      <c r="K28" s="21">
        <v>297161.00885319023</v>
      </c>
      <c r="L28" s="21">
        <v>312334.81202553195</v>
      </c>
      <c r="M28" s="21">
        <v>328048.10806991166</v>
      </c>
    </row>
    <row r="29" spans="1:13">
      <c r="A29" s="11" t="s">
        <v>219</v>
      </c>
      <c r="B29" s="7">
        <v>115</v>
      </c>
      <c r="C29" s="8" t="s">
        <v>231</v>
      </c>
      <c r="D29" s="21">
        <v>3798.09</v>
      </c>
      <c r="E29" s="21">
        <v>3142.63</v>
      </c>
      <c r="F29" s="21">
        <v>633.87</v>
      </c>
      <c r="G29" s="21">
        <v>463.16</v>
      </c>
      <c r="H29" s="21">
        <v>436.16</v>
      </c>
      <c r="I29" s="21">
        <v>243.7809704761774</v>
      </c>
      <c r="J29" s="21">
        <v>679.94097047617743</v>
      </c>
      <c r="K29" s="21">
        <v>682.03255430842296</v>
      </c>
      <c r="L29" s="21">
        <v>716.85888558298905</v>
      </c>
      <c r="M29" s="21">
        <v>752.92344021319423</v>
      </c>
    </row>
    <row r="30" spans="1:13">
      <c r="A30" s="7" t="s">
        <v>44</v>
      </c>
      <c r="B30" s="7">
        <v>114</v>
      </c>
      <c r="C30" s="8" t="s">
        <v>10</v>
      </c>
      <c r="D30" s="21">
        <v>74116303.049999997</v>
      </c>
      <c r="E30" s="21">
        <v>83261089.900000006</v>
      </c>
      <c r="F30" s="21">
        <v>84022964.359999999</v>
      </c>
      <c r="G30" s="21">
        <v>89622154.390000001</v>
      </c>
      <c r="H30" s="21">
        <v>3229107.04</v>
      </c>
      <c r="I30" s="21">
        <v>99263095.959999993</v>
      </c>
      <c r="J30" s="21">
        <v>102492203</v>
      </c>
      <c r="K30" s="21">
        <v>96527725.835633278</v>
      </c>
      <c r="L30" s="21">
        <v>102058749.35142343</v>
      </c>
      <c r="M30" s="21">
        <v>107214787.01802363</v>
      </c>
    </row>
    <row r="31" spans="1:13">
      <c r="A31" s="3" t="s">
        <v>99</v>
      </c>
      <c r="B31" s="3">
        <v>152</v>
      </c>
      <c r="C31" s="6" t="s">
        <v>226</v>
      </c>
      <c r="D31" s="32">
        <v>2897610.87</v>
      </c>
      <c r="E31" s="32">
        <v>1296238.6299999999</v>
      </c>
      <c r="F31" s="32">
        <v>1802016.09</v>
      </c>
      <c r="G31" s="32">
        <v>1638514.21</v>
      </c>
      <c r="H31" s="32">
        <v>286097.74</v>
      </c>
      <c r="I31" s="32">
        <v>1421772.1185943864</v>
      </c>
      <c r="J31" s="32">
        <v>1707869.8585943864</v>
      </c>
      <c r="K31" s="32">
        <v>1713123.4808041411</v>
      </c>
      <c r="L31" s="32">
        <v>1800599.9589866516</v>
      </c>
      <c r="M31" s="32">
        <v>1891186.5959022397</v>
      </c>
    </row>
    <row r="32" spans="1:13">
      <c r="A32" s="3" t="s">
        <v>233</v>
      </c>
      <c r="B32" s="3">
        <v>156</v>
      </c>
      <c r="C32" s="6" t="s">
        <v>241</v>
      </c>
      <c r="D32" s="32">
        <v>5150.0600000000004</v>
      </c>
      <c r="E32" s="32">
        <v>114069.79</v>
      </c>
      <c r="F32" s="32">
        <v>183833.12</v>
      </c>
      <c r="G32" s="32">
        <v>193256.68</v>
      </c>
      <c r="H32" s="32">
        <v>34566.07</v>
      </c>
      <c r="I32" s="32">
        <v>158427.71639787394</v>
      </c>
      <c r="J32" s="32">
        <v>192993.78639787395</v>
      </c>
      <c r="K32" s="32">
        <v>193587.45952669124</v>
      </c>
      <c r="L32" s="32">
        <v>203472.53165922969</v>
      </c>
      <c r="M32" s="32">
        <v>213709.05990955979</v>
      </c>
    </row>
    <row r="33" spans="1:13">
      <c r="A33" s="3" t="s">
        <v>244</v>
      </c>
      <c r="B33" s="3">
        <v>100</v>
      </c>
      <c r="C33" s="6" t="s">
        <v>232</v>
      </c>
      <c r="D33" s="32">
        <v>751799.1</v>
      </c>
      <c r="E33" s="32">
        <v>5843402.79</v>
      </c>
      <c r="F33" s="32">
        <v>5864254.1900000004</v>
      </c>
      <c r="G33" s="32">
        <v>2826077.46</v>
      </c>
      <c r="H33" s="32">
        <v>210356.9</v>
      </c>
      <c r="I33" s="32">
        <v>1714940.8695349274</v>
      </c>
      <c r="J33" s="32">
        <v>1925297.7695349273</v>
      </c>
      <c r="K33" s="32">
        <v>1931220.2273097513</v>
      </c>
      <c r="L33" s="32">
        <v>2029833.2846712589</v>
      </c>
      <c r="M33" s="32">
        <v>2131952.4532516985</v>
      </c>
    </row>
    <row r="34" spans="1:13">
      <c r="A34" s="3" t="s">
        <v>100</v>
      </c>
      <c r="B34" s="3">
        <v>101</v>
      </c>
      <c r="C34" s="6" t="s">
        <v>101</v>
      </c>
      <c r="D34" s="32">
        <v>324103218.27999997</v>
      </c>
      <c r="E34" s="32">
        <v>336680393.22000003</v>
      </c>
      <c r="F34" s="32">
        <v>414725585.66000003</v>
      </c>
      <c r="G34" s="32">
        <v>427617601.27999997</v>
      </c>
      <c r="H34" s="32">
        <v>124920490.84</v>
      </c>
      <c r="I34" s="32">
        <v>333844410.1648978</v>
      </c>
      <c r="J34" s="32">
        <v>458764901.00489783</v>
      </c>
      <c r="K34" s="32">
        <v>460176119.46562928</v>
      </c>
      <c r="L34" s="32">
        <v>483673892.23309606</v>
      </c>
      <c r="M34" s="32">
        <v>508007110.19336236</v>
      </c>
    </row>
    <row r="35" spans="1:13">
      <c r="A35" s="3" t="s">
        <v>102</v>
      </c>
      <c r="B35" s="3">
        <v>102</v>
      </c>
      <c r="C35" s="6" t="s">
        <v>103</v>
      </c>
      <c r="D35" s="32">
        <v>84935613.269999996</v>
      </c>
      <c r="E35" s="32">
        <v>87809591.609999999</v>
      </c>
      <c r="F35" s="32">
        <v>110092060.79000001</v>
      </c>
      <c r="G35" s="32">
        <v>113805542.48999999</v>
      </c>
      <c r="H35" s="32">
        <v>31963463.030000001</v>
      </c>
      <c r="I35" s="32">
        <v>90138425.208676949</v>
      </c>
      <c r="J35" s="32">
        <v>122101888.23867695</v>
      </c>
      <c r="K35" s="32">
        <v>122477488.98405905</v>
      </c>
      <c r="L35" s="32">
        <v>128731503.66135108</v>
      </c>
      <c r="M35" s="32">
        <v>135207875.00833884</v>
      </c>
    </row>
    <row r="36" spans="1:13">
      <c r="A36" s="3"/>
      <c r="B36" s="3"/>
      <c r="C36" s="6" t="s">
        <v>97</v>
      </c>
      <c r="D36" s="5">
        <f>D37+D48+D59+D70</f>
        <v>208460187.42000002</v>
      </c>
      <c r="E36" s="32">
        <v>216065350.73000002</v>
      </c>
      <c r="F36" s="32">
        <v>275907668.85000002</v>
      </c>
      <c r="G36" s="32">
        <v>322912679.24000007</v>
      </c>
      <c r="H36" s="32">
        <v>73736399.570000023</v>
      </c>
      <c r="I36" s="32">
        <v>446963439.82276291</v>
      </c>
      <c r="J36" s="32">
        <v>520699839.39276278</v>
      </c>
      <c r="K36" s="32">
        <v>374064064.15370822</v>
      </c>
      <c r="L36" s="32">
        <v>407808630.93387502</v>
      </c>
      <c r="M36" s="32">
        <v>431585739.04905945</v>
      </c>
    </row>
    <row r="37" spans="1:13">
      <c r="A37" s="3" t="s">
        <v>46</v>
      </c>
      <c r="B37" s="4"/>
      <c r="C37" s="6" t="s">
        <v>12</v>
      </c>
      <c r="D37" s="5">
        <f>SUM(D38:D47)</f>
        <v>40077734.590000004</v>
      </c>
      <c r="E37" s="32">
        <v>48356549.150000006</v>
      </c>
      <c r="F37" s="32">
        <v>56511866.279999994</v>
      </c>
      <c r="G37" s="32">
        <v>59431041.920000002</v>
      </c>
      <c r="H37" s="32">
        <v>14290612.839999998</v>
      </c>
      <c r="I37" s="32">
        <v>52715458.435016416</v>
      </c>
      <c r="J37" s="32">
        <v>67006071.275016412</v>
      </c>
      <c r="K37" s="32">
        <v>71016717.836517453</v>
      </c>
      <c r="L37" s="32">
        <v>77979015.741854638</v>
      </c>
      <c r="M37" s="32">
        <v>83541324.647191823</v>
      </c>
    </row>
    <row r="38" spans="1:13">
      <c r="A38" s="7" t="s">
        <v>53</v>
      </c>
      <c r="B38" s="11">
        <v>100</v>
      </c>
      <c r="C38" s="11" t="s">
        <v>47</v>
      </c>
      <c r="D38" s="21">
        <v>1148851.27</v>
      </c>
      <c r="E38" s="21">
        <v>1357345.8</v>
      </c>
      <c r="F38" s="21">
        <v>1525724.91</v>
      </c>
      <c r="G38" s="21">
        <v>4981894.87</v>
      </c>
      <c r="H38" s="21">
        <v>1016705.18</v>
      </c>
      <c r="I38" s="21">
        <v>4600177.714181955</v>
      </c>
      <c r="J38" s="21">
        <v>5616882.8941819547</v>
      </c>
      <c r="K38" s="21">
        <v>5953081.2660197057</v>
      </c>
      <c r="L38" s="21">
        <v>6536706.1714134403</v>
      </c>
      <c r="M38" s="21">
        <v>7002974.9310652763</v>
      </c>
    </row>
    <row r="39" spans="1:13">
      <c r="A39" s="7" t="s">
        <v>54</v>
      </c>
      <c r="B39" s="11">
        <v>100</v>
      </c>
      <c r="C39" s="11" t="s">
        <v>25</v>
      </c>
      <c r="D39" s="21">
        <v>5112194.1100000003</v>
      </c>
      <c r="E39" s="21">
        <v>5195298.4800000004</v>
      </c>
      <c r="F39" s="21">
        <v>7532374.1200000001</v>
      </c>
      <c r="G39" s="21">
        <v>7680749.6100000003</v>
      </c>
      <c r="H39" s="21">
        <v>3936072.24</v>
      </c>
      <c r="I39" s="21">
        <v>4723659.0920872446</v>
      </c>
      <c r="J39" s="21">
        <v>8659731.3320872448</v>
      </c>
      <c r="K39" s="21">
        <v>9178059.3138608634</v>
      </c>
      <c r="L39" s="21">
        <v>10077852.842520615</v>
      </c>
      <c r="M39" s="21">
        <v>10796714.578326577</v>
      </c>
    </row>
    <row r="40" spans="1:13">
      <c r="A40" s="7" t="s">
        <v>55</v>
      </c>
      <c r="B40" s="11">
        <v>100</v>
      </c>
      <c r="C40" s="11" t="s">
        <v>48</v>
      </c>
      <c r="D40" s="21">
        <v>7273485.7300000004</v>
      </c>
      <c r="E40" s="21">
        <v>6589063.3699999992</v>
      </c>
      <c r="F40" s="21">
        <v>6835224.0099999998</v>
      </c>
      <c r="G40" s="21">
        <v>6349614.1399999997</v>
      </c>
      <c r="H40" s="21">
        <v>1579420.82</v>
      </c>
      <c r="I40" s="21">
        <v>5579509.6629352728</v>
      </c>
      <c r="J40" s="21">
        <v>7158930.4829352731</v>
      </c>
      <c r="K40" s="21">
        <v>7587428.0709756976</v>
      </c>
      <c r="L40" s="21">
        <v>8331280.1691120481</v>
      </c>
      <c r="M40" s="21">
        <v>8925557.4042969719</v>
      </c>
    </row>
    <row r="41" spans="1:13">
      <c r="A41" s="7" t="s">
        <v>56</v>
      </c>
      <c r="B41" s="11">
        <v>100</v>
      </c>
      <c r="C41" s="11" t="s">
        <v>14</v>
      </c>
      <c r="D41" s="21">
        <v>1527292.8</v>
      </c>
      <c r="E41" s="21">
        <v>943562.92</v>
      </c>
      <c r="F41" s="21">
        <v>3346745.12</v>
      </c>
      <c r="G41" s="21">
        <v>1564151</v>
      </c>
      <c r="H41" s="21">
        <v>229884.02</v>
      </c>
      <c r="I41" s="21">
        <v>1533632.3176736606</v>
      </c>
      <c r="J41" s="21">
        <v>1763516.3376736606</v>
      </c>
      <c r="K41" s="21">
        <v>1869071.5597790182</v>
      </c>
      <c r="L41" s="21">
        <v>2052310.56887447</v>
      </c>
      <c r="M41" s="21">
        <v>2198703.6112226676</v>
      </c>
    </row>
    <row r="42" spans="1:13">
      <c r="A42" s="7" t="s">
        <v>57</v>
      </c>
      <c r="B42" s="11">
        <v>100</v>
      </c>
      <c r="C42" s="11" t="s">
        <v>13</v>
      </c>
      <c r="D42" s="34">
        <v>3256224.36</v>
      </c>
      <c r="E42" s="34">
        <v>5391274.8100000005</v>
      </c>
      <c r="F42" s="34">
        <v>5018621.04</v>
      </c>
      <c r="G42" s="34">
        <v>6602838.1699999999</v>
      </c>
      <c r="H42" s="34">
        <v>1540751.55</v>
      </c>
      <c r="I42" s="21">
        <v>5903678.6794409268</v>
      </c>
      <c r="J42" s="21">
        <v>7444430.2294409266</v>
      </c>
      <c r="K42" s="21">
        <v>7890016.3969912985</v>
      </c>
      <c r="L42" s="21">
        <v>8663533.4829302058</v>
      </c>
      <c r="M42" s="21">
        <v>9281510.6269777473</v>
      </c>
    </row>
    <row r="43" spans="1:13">
      <c r="A43" s="11" t="s">
        <v>58</v>
      </c>
      <c r="B43" s="11">
        <v>100</v>
      </c>
      <c r="C43" s="8" t="s">
        <v>49</v>
      </c>
      <c r="D43" s="21">
        <v>13082139.83</v>
      </c>
      <c r="E43" s="21">
        <v>16401383.460000001</v>
      </c>
      <c r="F43" s="21">
        <v>19312147.600000001</v>
      </c>
      <c r="G43" s="21">
        <v>19345761.879999999</v>
      </c>
      <c r="H43" s="21">
        <v>1908407.3</v>
      </c>
      <c r="I43" s="21">
        <v>19903148.707140174</v>
      </c>
      <c r="J43" s="21">
        <v>21811556.007140175</v>
      </c>
      <c r="K43" s="21">
        <v>23117086.094734505</v>
      </c>
      <c r="L43" s="21">
        <v>25383426.260797609</v>
      </c>
      <c r="M43" s="21">
        <v>27194047.446448471</v>
      </c>
    </row>
    <row r="44" spans="1:13">
      <c r="A44" s="11" t="s">
        <v>59</v>
      </c>
      <c r="B44" s="11">
        <v>100</v>
      </c>
      <c r="C44" s="11" t="s">
        <v>50</v>
      </c>
      <c r="D44" s="21">
        <v>6002474.1900000004</v>
      </c>
      <c r="E44" s="21">
        <v>10740328.529999999</v>
      </c>
      <c r="F44" s="21">
        <v>11202177.390000001</v>
      </c>
      <c r="G44" s="21">
        <v>11098395.07</v>
      </c>
      <c r="H44" s="21">
        <v>3553167.53</v>
      </c>
      <c r="I44" s="21">
        <v>8959819.4053418003</v>
      </c>
      <c r="J44" s="21">
        <v>12512986.9353418</v>
      </c>
      <c r="K44" s="21">
        <v>13261951.425743848</v>
      </c>
      <c r="L44" s="21">
        <v>14562119.32205095</v>
      </c>
      <c r="M44" s="21">
        <v>15600847.564707531</v>
      </c>
    </row>
    <row r="45" spans="1:13">
      <c r="A45" s="11" t="s">
        <v>60</v>
      </c>
      <c r="B45" s="11">
        <v>114</v>
      </c>
      <c r="C45" s="11" t="s">
        <v>52</v>
      </c>
      <c r="D45" s="21">
        <v>1974297.09</v>
      </c>
      <c r="E45" s="21">
        <v>1680082.78</v>
      </c>
      <c r="F45" s="21">
        <v>1653764.43</v>
      </c>
      <c r="G45" s="21">
        <v>1707572.33</v>
      </c>
      <c r="H45" s="21">
        <v>510746.94</v>
      </c>
      <c r="I45" s="21">
        <v>1414471.0867215118</v>
      </c>
      <c r="J45" s="21">
        <v>1925218.0267215117</v>
      </c>
      <c r="K45" s="21">
        <v>2040451.8989973424</v>
      </c>
      <c r="L45" s="21">
        <v>2240492.5994847072</v>
      </c>
      <c r="M45" s="21">
        <v>2400308.8246562541</v>
      </c>
    </row>
    <row r="46" spans="1:13">
      <c r="A46" s="11" t="s">
        <v>61</v>
      </c>
      <c r="B46" s="11">
        <v>100</v>
      </c>
      <c r="C46" s="11" t="s">
        <v>51</v>
      </c>
      <c r="D46" s="21">
        <v>10.88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</row>
    <row r="47" spans="1:13">
      <c r="A47" s="11" t="s">
        <v>62</v>
      </c>
      <c r="B47" s="11">
        <v>100</v>
      </c>
      <c r="C47" s="11" t="s">
        <v>15</v>
      </c>
      <c r="D47" s="21">
        <v>700764.33</v>
      </c>
      <c r="E47" s="21">
        <v>58209</v>
      </c>
      <c r="F47" s="21">
        <v>85087.66</v>
      </c>
      <c r="G47" s="21">
        <v>100064.85</v>
      </c>
      <c r="H47" s="21">
        <v>15457.26</v>
      </c>
      <c r="I47" s="21">
        <v>97361.769493868691</v>
      </c>
      <c r="J47" s="21">
        <v>112819.02949386869</v>
      </c>
      <c r="K47" s="21">
        <v>119571.80941517379</v>
      </c>
      <c r="L47" s="21">
        <v>131294.32467059672</v>
      </c>
      <c r="M47" s="21">
        <v>140659.65949032706</v>
      </c>
    </row>
    <row r="48" spans="1:13">
      <c r="A48" s="3" t="s">
        <v>63</v>
      </c>
      <c r="B48" s="4"/>
      <c r="C48" s="6" t="s">
        <v>64</v>
      </c>
      <c r="D48" s="5">
        <f>SUM(D49:D58)</f>
        <v>23027206.010000002</v>
      </c>
      <c r="E48" s="32">
        <v>35214932.670000002</v>
      </c>
      <c r="F48" s="32">
        <v>43451303.25</v>
      </c>
      <c r="G48" s="32">
        <v>46926863.750000007</v>
      </c>
      <c r="H48" s="32">
        <v>10701978.940000001</v>
      </c>
      <c r="I48" s="32">
        <v>43937595.740151919</v>
      </c>
      <c r="J48" s="32">
        <v>54639574.680151924</v>
      </c>
      <c r="K48" s="32">
        <v>41937854.015476689</v>
      </c>
      <c r="L48" s="32">
        <v>56331698.435960412</v>
      </c>
      <c r="M48" s="32">
        <v>61396393.856444202</v>
      </c>
    </row>
    <row r="49" spans="1:13">
      <c r="A49" s="7" t="s">
        <v>73</v>
      </c>
      <c r="B49" s="11">
        <v>100</v>
      </c>
      <c r="C49" s="11" t="s">
        <v>65</v>
      </c>
      <c r="D49" s="21">
        <v>7842414.5999999996</v>
      </c>
      <c r="E49" s="21">
        <v>13633969.23</v>
      </c>
      <c r="F49" s="21">
        <v>17618322.73</v>
      </c>
      <c r="G49" s="21">
        <v>18150986.690000001</v>
      </c>
      <c r="H49" s="21">
        <v>3721382.33</v>
      </c>
      <c r="I49" s="21">
        <v>17412827.346919902</v>
      </c>
      <c r="J49" s="21">
        <v>21134209.6769199</v>
      </c>
      <c r="K49" s="60">
        <v>16221271.950806428</v>
      </c>
      <c r="L49" s="21">
        <v>21788711.445352308</v>
      </c>
      <c r="M49" s="21">
        <v>23747700.613785982</v>
      </c>
    </row>
    <row r="50" spans="1:13">
      <c r="A50" s="7" t="s">
        <v>74</v>
      </c>
      <c r="B50" s="11">
        <v>100</v>
      </c>
      <c r="C50" s="11" t="s">
        <v>66</v>
      </c>
      <c r="D50" s="21">
        <v>94636.5</v>
      </c>
      <c r="E50" s="21">
        <v>109821.77</v>
      </c>
      <c r="F50" s="21">
        <v>168939.4</v>
      </c>
      <c r="G50" s="21">
        <v>432477.92</v>
      </c>
      <c r="H50" s="21">
        <v>14386.16</v>
      </c>
      <c r="I50" s="21">
        <v>489172.08716425882</v>
      </c>
      <c r="J50" s="21">
        <v>503558.24716425879</v>
      </c>
      <c r="K50" s="60">
        <v>386499.20650892763</v>
      </c>
      <c r="L50" s="21">
        <v>519152.85743433936</v>
      </c>
      <c r="M50" s="21">
        <v>565829.08365478413</v>
      </c>
    </row>
    <row r="51" spans="1:13">
      <c r="A51" s="7" t="s">
        <v>75</v>
      </c>
      <c r="B51" s="11">
        <v>100</v>
      </c>
      <c r="C51" s="11" t="s">
        <v>67</v>
      </c>
      <c r="D51" s="21">
        <v>1537872.79</v>
      </c>
      <c r="E51" s="21">
        <v>3309687.63</v>
      </c>
      <c r="F51" s="21">
        <v>3490499.38</v>
      </c>
      <c r="G51" s="21">
        <v>2383255.87</v>
      </c>
      <c r="H51" s="21">
        <v>661511.14</v>
      </c>
      <c r="I51" s="21">
        <v>2113447.0554175382</v>
      </c>
      <c r="J51" s="21">
        <v>2774958.1954175383</v>
      </c>
      <c r="K51" s="60">
        <v>2129880.9952257075</v>
      </c>
      <c r="L51" s="21">
        <v>2860895.4068861185</v>
      </c>
      <c r="M51" s="21">
        <v>3118114.0647295597</v>
      </c>
    </row>
    <row r="52" spans="1:13">
      <c r="A52" s="7" t="s">
        <v>76</v>
      </c>
      <c r="B52" s="11">
        <v>100</v>
      </c>
      <c r="C52" s="11" t="s">
        <v>68</v>
      </c>
      <c r="D52" s="21">
        <v>6587824.4100000001</v>
      </c>
      <c r="E52" s="21">
        <v>10296575.9</v>
      </c>
      <c r="F52" s="21">
        <v>12317695.859999999</v>
      </c>
      <c r="G52" s="21">
        <v>14845053.43</v>
      </c>
      <c r="H52" s="21">
        <v>3262082.61</v>
      </c>
      <c r="I52" s="21">
        <v>14022843.945951264</v>
      </c>
      <c r="J52" s="21">
        <v>17284926.555951264</v>
      </c>
      <c r="K52" s="60">
        <v>13266807.635584339</v>
      </c>
      <c r="L52" s="21">
        <v>17820220.525824621</v>
      </c>
      <c r="M52" s="21">
        <v>19422408.845989659</v>
      </c>
    </row>
    <row r="53" spans="1:13">
      <c r="A53" s="7" t="s">
        <v>77</v>
      </c>
      <c r="B53" s="11">
        <v>100</v>
      </c>
      <c r="C53" s="11" t="s">
        <v>69</v>
      </c>
      <c r="D53" s="21">
        <v>2985402.65</v>
      </c>
      <c r="E53" s="21">
        <v>2230432.6</v>
      </c>
      <c r="F53" s="21">
        <v>2856112.79</v>
      </c>
      <c r="G53" s="21">
        <v>3976811.46</v>
      </c>
      <c r="H53" s="21">
        <v>1532322.54</v>
      </c>
      <c r="I53" s="21">
        <v>3098101.6169149615</v>
      </c>
      <c r="J53" s="21">
        <v>4630424.1569149615</v>
      </c>
      <c r="K53" s="60">
        <v>3554018.3732977849</v>
      </c>
      <c r="L53" s="21">
        <v>4773822.9802266583</v>
      </c>
      <c r="M53" s="21">
        <v>5203029.981922878</v>
      </c>
    </row>
    <row r="54" spans="1:13">
      <c r="A54" s="7" t="s">
        <v>78</v>
      </c>
      <c r="B54" s="11">
        <v>100</v>
      </c>
      <c r="C54" s="11" t="s">
        <v>70</v>
      </c>
      <c r="D54" s="21">
        <v>229834.52</v>
      </c>
      <c r="E54" s="21">
        <v>370324.58</v>
      </c>
      <c r="F54" s="21">
        <v>324158.95</v>
      </c>
      <c r="G54" s="21">
        <v>421116.38</v>
      </c>
      <c r="H54" s="21">
        <v>220649.21</v>
      </c>
      <c r="I54" s="21">
        <v>269680.16026000748</v>
      </c>
      <c r="J54" s="21">
        <v>490329.37026000745</v>
      </c>
      <c r="K54" s="60">
        <v>376345.56399529491</v>
      </c>
      <c r="L54" s="21">
        <v>505514.29767652659</v>
      </c>
      <c r="M54" s="21">
        <v>550964.3021947107</v>
      </c>
    </row>
    <row r="55" spans="1:13">
      <c r="A55" s="7" t="s">
        <v>79</v>
      </c>
      <c r="B55" s="11">
        <v>114</v>
      </c>
      <c r="C55" s="11" t="s">
        <v>71</v>
      </c>
      <c r="D55" s="21">
        <v>2330035.4900000002</v>
      </c>
      <c r="E55" s="21">
        <v>3884128.96</v>
      </c>
      <c r="F55" s="21">
        <v>5295491</v>
      </c>
      <c r="G55" s="21">
        <v>4847751.8099999996</v>
      </c>
      <c r="H55" s="21">
        <v>1018914.7</v>
      </c>
      <c r="I55" s="21">
        <v>4625594.0511773145</v>
      </c>
      <c r="J55" s="21">
        <v>5644508.7511773147</v>
      </c>
      <c r="K55" s="60">
        <v>4332365.0555783696</v>
      </c>
      <c r="L55" s="21">
        <v>5819312.5889386218</v>
      </c>
      <c r="M55" s="21">
        <v>6342517.9358014883</v>
      </c>
    </row>
    <row r="56" spans="1:13">
      <c r="A56" s="7" t="s">
        <v>80</v>
      </c>
      <c r="B56" s="11">
        <v>100</v>
      </c>
      <c r="C56" s="11" t="s">
        <v>96</v>
      </c>
      <c r="D56" s="21">
        <v>2060.11</v>
      </c>
      <c r="E56" s="21">
        <v>1728.91</v>
      </c>
      <c r="F56" s="21">
        <v>608.83000000000004</v>
      </c>
      <c r="G56" s="21">
        <v>98.94</v>
      </c>
      <c r="H56" s="21">
        <v>49.94</v>
      </c>
      <c r="I56" s="21">
        <v>65.261379470266945</v>
      </c>
      <c r="J56" s="21">
        <v>115.20137947026694</v>
      </c>
      <c r="K56" s="60">
        <v>88.421234295598936</v>
      </c>
      <c r="L56" s="21">
        <v>118.76903152547885</v>
      </c>
      <c r="M56" s="21">
        <v>129.4473704849587</v>
      </c>
    </row>
    <row r="57" spans="1:13">
      <c r="A57" s="7" t="s">
        <v>220</v>
      </c>
      <c r="B57" s="11">
        <v>120</v>
      </c>
      <c r="C57" s="11" t="s">
        <v>234</v>
      </c>
      <c r="D57" s="21">
        <v>46983.16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</row>
    <row r="58" spans="1:13">
      <c r="A58" s="7" t="s">
        <v>81</v>
      </c>
      <c r="B58" s="11">
        <v>100</v>
      </c>
      <c r="C58" s="11" t="s">
        <v>72</v>
      </c>
      <c r="D58" s="21">
        <v>1370141.78</v>
      </c>
      <c r="E58" s="21">
        <v>1378263.09</v>
      </c>
      <c r="F58" s="21">
        <v>1379474.31</v>
      </c>
      <c r="G58" s="21">
        <v>1869311.25</v>
      </c>
      <c r="H58" s="21">
        <v>270680.31</v>
      </c>
      <c r="I58" s="21">
        <v>1905864.2149671991</v>
      </c>
      <c r="J58" s="21">
        <v>2176544.5249671992</v>
      </c>
      <c r="K58" s="21">
        <v>1670576.8132455319</v>
      </c>
      <c r="L58" s="21">
        <v>2243949.5645896946</v>
      </c>
      <c r="M58" s="21">
        <v>2445699.5809946498</v>
      </c>
    </row>
    <row r="59" spans="1:13">
      <c r="A59" s="3" t="s">
        <v>82</v>
      </c>
      <c r="B59" s="4"/>
      <c r="C59" s="4" t="s">
        <v>83</v>
      </c>
      <c r="D59" s="5">
        <f>SUM(D60:D69)</f>
        <v>143972102.07000002</v>
      </c>
      <c r="E59" s="32">
        <v>128069389.04999998</v>
      </c>
      <c r="F59" s="32">
        <v>167735280.33000001</v>
      </c>
      <c r="G59" s="32">
        <v>204362498.22000003</v>
      </c>
      <c r="H59" s="32">
        <v>45853078.110000014</v>
      </c>
      <c r="I59" s="32">
        <v>340061523.89000005</v>
      </c>
      <c r="J59" s="32">
        <v>385914601.99999988</v>
      </c>
      <c r="K59" s="32">
        <v>246587372.81798995</v>
      </c>
      <c r="L59" s="32">
        <v>257736685.6099667</v>
      </c>
      <c r="M59" s="32">
        <v>269808505.40194333</v>
      </c>
    </row>
    <row r="60" spans="1:13">
      <c r="A60" s="7" t="s">
        <v>88</v>
      </c>
      <c r="B60" s="11">
        <v>100</v>
      </c>
      <c r="C60" s="11" t="s">
        <v>16</v>
      </c>
      <c r="D60" s="21">
        <v>42097140.700000003</v>
      </c>
      <c r="E60" s="21">
        <v>37247982.780000001</v>
      </c>
      <c r="F60" s="21">
        <v>56366278.869999997</v>
      </c>
      <c r="G60" s="21">
        <v>65150094.039999999</v>
      </c>
      <c r="H60" s="21">
        <v>13877629.640000001</v>
      </c>
      <c r="I60" s="21">
        <v>115801163.00731532</v>
      </c>
      <c r="J60" s="21">
        <v>129678792.64731532</v>
      </c>
      <c r="K60" s="21">
        <v>82860696.701780587</v>
      </c>
      <c r="L60" s="21">
        <v>86607197.648409232</v>
      </c>
      <c r="M60" s="21">
        <v>90663688.404567495</v>
      </c>
    </row>
    <row r="61" spans="1:13">
      <c r="A61" s="7" t="s">
        <v>89</v>
      </c>
      <c r="B61" s="11">
        <v>100</v>
      </c>
      <c r="C61" s="11" t="s">
        <v>20</v>
      </c>
      <c r="D61" s="21">
        <v>423109.07</v>
      </c>
      <c r="E61" s="21">
        <v>200052.72</v>
      </c>
      <c r="F61" s="21">
        <v>291450.21000000002</v>
      </c>
      <c r="G61" s="21">
        <v>541873.96</v>
      </c>
      <c r="H61" s="21">
        <v>68902.64</v>
      </c>
      <c r="I61" s="21">
        <v>601661.22664306161</v>
      </c>
      <c r="J61" s="21">
        <v>670563.86664306163</v>
      </c>
      <c r="K61" s="21">
        <v>428469.35908941214</v>
      </c>
      <c r="L61" s="21">
        <v>447842.36611597933</v>
      </c>
      <c r="M61" s="21">
        <v>468818.31808870647</v>
      </c>
    </row>
    <row r="62" spans="1:13">
      <c r="A62" s="7" t="s">
        <v>90</v>
      </c>
      <c r="B62" s="11">
        <v>100</v>
      </c>
      <c r="C62" s="11" t="s">
        <v>18</v>
      </c>
      <c r="D62" s="21">
        <v>28073783.699999999</v>
      </c>
      <c r="E62" s="21">
        <v>25871855.280000001</v>
      </c>
      <c r="F62" s="21">
        <v>26914927.469999999</v>
      </c>
      <c r="G62" s="21">
        <v>14103501.34</v>
      </c>
      <c r="H62" s="21">
        <v>3409876.54</v>
      </c>
      <c r="I62" s="21">
        <v>58515547.47908286</v>
      </c>
      <c r="J62" s="21">
        <v>61925424.019082859</v>
      </c>
      <c r="K62" s="21">
        <v>39568411.095016561</v>
      </c>
      <c r="L62" s="21">
        <v>41357475.096706092</v>
      </c>
      <c r="M62" s="21">
        <v>43294568.317397729</v>
      </c>
    </row>
    <row r="63" spans="1:13">
      <c r="A63" s="7" t="s">
        <v>91</v>
      </c>
      <c r="B63" s="11">
        <v>100</v>
      </c>
      <c r="C63" s="11" t="s">
        <v>21</v>
      </c>
      <c r="D63" s="21">
        <v>21145641.329999998</v>
      </c>
      <c r="E63" s="21">
        <v>30080744.16</v>
      </c>
      <c r="F63" s="21">
        <v>38207360.329999998</v>
      </c>
      <c r="G63" s="21">
        <v>49521885.789999999</v>
      </c>
      <c r="H63" s="21">
        <v>11686873.91</v>
      </c>
      <c r="I63" s="21">
        <v>76219994.56372495</v>
      </c>
      <c r="J63" s="21">
        <v>87906868.473724946</v>
      </c>
      <c r="K63" s="21">
        <v>56169742.314110272</v>
      </c>
      <c r="L63" s="21">
        <v>58709426.399908915</v>
      </c>
      <c r="M63" s="21">
        <v>61459246.876232326</v>
      </c>
    </row>
    <row r="64" spans="1:13">
      <c r="A64" s="7" t="s">
        <v>92</v>
      </c>
      <c r="B64" s="11">
        <v>100</v>
      </c>
      <c r="C64" s="11" t="s">
        <v>17</v>
      </c>
      <c r="D64" s="21">
        <v>25192964.289999999</v>
      </c>
      <c r="E64" s="21">
        <v>16838955.109999999</v>
      </c>
      <c r="F64" s="21">
        <v>21686962.550000001</v>
      </c>
      <c r="G64" s="21">
        <v>45308634.149999999</v>
      </c>
      <c r="H64" s="21">
        <v>8862046.9700000007</v>
      </c>
      <c r="I64" s="21">
        <v>41034961.041321263</v>
      </c>
      <c r="J64" s="21">
        <v>49897008.011321262</v>
      </c>
      <c r="K64" s="21">
        <v>31882629.092614409</v>
      </c>
      <c r="L64" s="21">
        <v>33324184.677240849</v>
      </c>
      <c r="M64" s="21">
        <v>34885016.233626179</v>
      </c>
    </row>
    <row r="65" spans="1:13">
      <c r="A65" s="7" t="s">
        <v>93</v>
      </c>
      <c r="B65" s="11">
        <v>114</v>
      </c>
      <c r="C65" s="11" t="s">
        <v>22</v>
      </c>
      <c r="D65" s="21">
        <v>10797148.050000001</v>
      </c>
      <c r="E65" s="21">
        <v>9795285.9199999999</v>
      </c>
      <c r="F65" s="21">
        <v>15379654.310000001</v>
      </c>
      <c r="G65" s="21">
        <v>17407753.030000001</v>
      </c>
      <c r="H65" s="21">
        <v>3770446.95</v>
      </c>
      <c r="I65" s="21">
        <v>31614645.632066708</v>
      </c>
      <c r="J65" s="21">
        <v>35385092.582066707</v>
      </c>
      <c r="K65" s="21">
        <v>22609968.556549143</v>
      </c>
      <c r="L65" s="21">
        <v>23632265.881723996</v>
      </c>
      <c r="M65" s="21">
        <v>24739149.266699202</v>
      </c>
    </row>
    <row r="66" spans="1:13">
      <c r="A66" s="7" t="s">
        <v>94</v>
      </c>
      <c r="B66" s="11">
        <v>100</v>
      </c>
      <c r="C66" s="11" t="s">
        <v>23</v>
      </c>
      <c r="D66" s="21">
        <v>995314.42</v>
      </c>
      <c r="E66" s="21">
        <v>1073167.53</v>
      </c>
      <c r="F66" s="21">
        <v>1038028.52</v>
      </c>
      <c r="G66" s="21">
        <v>1436837.96</v>
      </c>
      <c r="H66" s="21">
        <v>658873.85</v>
      </c>
      <c r="I66" s="21">
        <v>1729405.1567537589</v>
      </c>
      <c r="J66" s="21">
        <v>2388279.006753759</v>
      </c>
      <c r="K66" s="21">
        <v>1526035.6637963341</v>
      </c>
      <c r="L66" s="21">
        <v>1595034.529200264</v>
      </c>
      <c r="M66" s="21">
        <v>1669742.4403108477</v>
      </c>
    </row>
    <row r="67" spans="1:13">
      <c r="A67" s="7" t="s">
        <v>87</v>
      </c>
      <c r="B67" s="11">
        <v>100</v>
      </c>
      <c r="C67" s="11" t="s">
        <v>84</v>
      </c>
      <c r="D67" s="21">
        <v>6153985.96</v>
      </c>
      <c r="E67" s="21">
        <v>3604155.63</v>
      </c>
      <c r="F67" s="21">
        <v>3430602.47</v>
      </c>
      <c r="G67" s="21">
        <v>3783652.78</v>
      </c>
      <c r="H67" s="21">
        <v>972151.31</v>
      </c>
      <c r="I67" s="21">
        <v>6920922.6294507105</v>
      </c>
      <c r="J67" s="21">
        <v>7893073.939450711</v>
      </c>
      <c r="K67" s="21">
        <v>5043427.6290672561</v>
      </c>
      <c r="L67" s="21">
        <v>5271463.4426515689</v>
      </c>
      <c r="M67" s="21">
        <v>5518367.2024678299</v>
      </c>
    </row>
    <row r="68" spans="1:13">
      <c r="A68" s="7" t="s">
        <v>86</v>
      </c>
      <c r="B68" s="11">
        <v>100</v>
      </c>
      <c r="C68" s="11" t="s">
        <v>107</v>
      </c>
      <c r="D68" s="21">
        <v>4467291.75</v>
      </c>
      <c r="E68" s="21">
        <v>760988.07</v>
      </c>
      <c r="F68" s="21">
        <v>1214057.03</v>
      </c>
      <c r="G68" s="21">
        <v>1894652.12</v>
      </c>
      <c r="H68" s="21">
        <v>637556.03</v>
      </c>
      <c r="I68" s="21">
        <v>2155726.4876622483</v>
      </c>
      <c r="J68" s="21">
        <v>2793282.5176622486</v>
      </c>
      <c r="K68" s="21">
        <v>1784820.2529759542</v>
      </c>
      <c r="L68" s="21">
        <v>1865519.9216186472</v>
      </c>
      <c r="M68" s="21">
        <v>1952896.7739236488</v>
      </c>
    </row>
    <row r="69" spans="1:13">
      <c r="A69" s="7" t="s">
        <v>85</v>
      </c>
      <c r="B69" s="11">
        <v>100</v>
      </c>
      <c r="C69" s="11" t="s">
        <v>19</v>
      </c>
      <c r="D69" s="21">
        <v>4625722.8</v>
      </c>
      <c r="E69" s="21">
        <v>2596201.85</v>
      </c>
      <c r="F69" s="21">
        <v>3205958.57</v>
      </c>
      <c r="G69" s="21">
        <v>5213613.05</v>
      </c>
      <c r="H69" s="21">
        <v>1908720.27</v>
      </c>
      <c r="I69" s="21">
        <v>5467496.6659790799</v>
      </c>
      <c r="J69" s="21">
        <v>7376216.9359790795</v>
      </c>
      <c r="K69" s="21">
        <v>4713172.1529900683</v>
      </c>
      <c r="L69" s="21">
        <v>4926275.6463911999</v>
      </c>
      <c r="M69" s="21">
        <v>5157011.5686294194</v>
      </c>
    </row>
    <row r="70" spans="1:13">
      <c r="A70" s="3" t="s">
        <v>95</v>
      </c>
      <c r="B70" s="4">
        <v>100</v>
      </c>
      <c r="C70" s="4" t="s">
        <v>247</v>
      </c>
      <c r="D70" s="32">
        <v>1383144.75</v>
      </c>
      <c r="E70" s="32">
        <v>4424479.8600000003</v>
      </c>
      <c r="F70" s="32">
        <v>8209218.9900000002</v>
      </c>
      <c r="G70" s="32">
        <v>12192275.35</v>
      </c>
      <c r="H70" s="32">
        <v>2890729.68</v>
      </c>
      <c r="I70" s="32">
        <v>10248861.757594509</v>
      </c>
      <c r="J70" s="32">
        <v>13139591.437594509</v>
      </c>
      <c r="K70" s="32">
        <v>14522119.483724138</v>
      </c>
      <c r="L70" s="32">
        <v>15761231.146093337</v>
      </c>
      <c r="M70" s="32">
        <v>16839515.143480148</v>
      </c>
    </row>
    <row r="71" spans="1:13">
      <c r="A71" s="2" t="s">
        <v>252</v>
      </c>
      <c r="I71" s="42"/>
      <c r="J71" s="15"/>
      <c r="K71" s="15"/>
    </row>
    <row r="72" spans="1:13">
      <c r="A72" s="1" t="s">
        <v>243</v>
      </c>
      <c r="I72" s="42"/>
      <c r="K72" s="54"/>
    </row>
    <row r="73" spans="1:13">
      <c r="I73" s="42"/>
      <c r="L73" s="54"/>
    </row>
    <row r="74" spans="1:13">
      <c r="I74" s="42"/>
      <c r="K74" s="15"/>
    </row>
    <row r="75" spans="1:13">
      <c r="I75" s="42"/>
      <c r="K75" s="57"/>
    </row>
    <row r="76" spans="1:13">
      <c r="I76" s="42"/>
      <c r="K76" s="57"/>
      <c r="L76" s="53"/>
    </row>
    <row r="77" spans="1:13">
      <c r="K77" s="57"/>
      <c r="L77" s="56"/>
    </row>
    <row r="78" spans="1:13">
      <c r="K78" s="57"/>
      <c r="L78" s="56"/>
    </row>
    <row r="79" spans="1:13">
      <c r="K79" s="57"/>
      <c r="L79" s="56"/>
    </row>
    <row r="80" spans="1:13">
      <c r="K80" s="57"/>
      <c r="L80" s="56"/>
    </row>
    <row r="81" spans="11:12">
      <c r="K81" s="57"/>
      <c r="L81" s="56"/>
    </row>
    <row r="82" spans="11:12">
      <c r="K82" s="57"/>
      <c r="L82" s="56"/>
    </row>
    <row r="83" spans="11:12">
      <c r="K83" s="57"/>
      <c r="L83" s="56"/>
    </row>
    <row r="84" spans="11:12">
      <c r="K84" s="57"/>
      <c r="L84" s="56"/>
    </row>
    <row r="85" spans="11:12">
      <c r="K85" s="35"/>
      <c r="L85" s="56"/>
    </row>
    <row r="86" spans="11:12">
      <c r="K86" s="35"/>
      <c r="L86" s="56"/>
    </row>
    <row r="87" spans="11:12">
      <c r="K87" s="35"/>
    </row>
    <row r="88" spans="11:12">
      <c r="K88" s="35"/>
    </row>
    <row r="89" spans="11:12">
      <c r="K89" s="35"/>
    </row>
    <row r="90" spans="11:12">
      <c r="K90" s="35"/>
    </row>
    <row r="91" spans="11:12">
      <c r="K91" s="35"/>
    </row>
    <row r="92" spans="11:12">
      <c r="K92" s="35"/>
    </row>
    <row r="93" spans="11:12">
      <c r="K93" s="35"/>
    </row>
    <row r="94" spans="11:12">
      <c r="K94" s="35"/>
    </row>
    <row r="95" spans="11:12">
      <c r="K95" s="35"/>
    </row>
    <row r="96" spans="11:12">
      <c r="K96" s="35"/>
    </row>
    <row r="97" spans="11:11">
      <c r="K97" s="55"/>
    </row>
    <row r="98" spans="11:11">
      <c r="K98" s="55"/>
    </row>
    <row r="99" spans="11:11">
      <c r="K99" s="55"/>
    </row>
    <row r="100" spans="11:11">
      <c r="K100" s="55"/>
    </row>
    <row r="114" spans="11:11">
      <c r="K114" s="55"/>
    </row>
    <row r="115" spans="11:11">
      <c r="K115" s="55"/>
    </row>
  </sheetData>
  <mergeCells count="16">
    <mergeCell ref="A5:A6"/>
    <mergeCell ref="M5:M6"/>
    <mergeCell ref="L5:L6"/>
    <mergeCell ref="K5:K6"/>
    <mergeCell ref="J5:J6"/>
    <mergeCell ref="C5:C6"/>
    <mergeCell ref="H5:H6"/>
    <mergeCell ref="B5:B6"/>
    <mergeCell ref="D5:D6"/>
    <mergeCell ref="E5:E6"/>
    <mergeCell ref="F5:F6"/>
    <mergeCell ref="C2:M2"/>
    <mergeCell ref="C1:M1"/>
    <mergeCell ref="C3:M3"/>
    <mergeCell ref="I5:I6"/>
    <mergeCell ref="G5:G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landscape" horizontalDpi="300" verticalDpi="300" r:id="rId1"/>
  <headerFooter alignWithMargins="0"/>
  <colBreaks count="1" manualBreakCount="1">
    <brk id="13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ANEXO I</vt:lpstr>
      <vt:lpstr>ANEXO II</vt:lpstr>
      <vt:lpstr>ANEXO III</vt:lpstr>
      <vt:lpstr>ANEXO IV</vt:lpstr>
      <vt:lpstr>ANEXO V</vt:lpstr>
      <vt:lpstr>ANEXO VI</vt:lpstr>
      <vt:lpstr>'ANEXO VI'!Area_de_impressao</vt:lpstr>
    </vt:vector>
  </TitlesOfParts>
  <Company>SEFAZ - 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mloliveira</dc:creator>
  <cp:lastModifiedBy>marcelo.cadete</cp:lastModifiedBy>
  <cp:lastPrinted>2013-05-06T20:22:12Z</cp:lastPrinted>
  <dcterms:created xsi:type="dcterms:W3CDTF">2002-08-22T20:40:32Z</dcterms:created>
  <dcterms:modified xsi:type="dcterms:W3CDTF">2013-05-11T16:31:48Z</dcterms:modified>
</cp:coreProperties>
</file>